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activeTab="4"/>
  </bookViews>
  <sheets>
    <sheet name="0_Opći uvjeti" sheetId="14" r:id="rId1"/>
    <sheet name="1_EE_napajanje" sheetId="4" r:id="rId2"/>
    <sheet name="2_Jaka_struja" sheetId="6" r:id="rId3"/>
    <sheet name="3_LAN" sheetId="7" r:id="rId4"/>
    <sheet name="4_REKAPITULACIJA" sheetId="15" r:id="rId5"/>
  </sheets>
  <definedNames>
    <definedName name="_xlnm.Print_Titles" localSheetId="1">'1_EE_napajanje'!$1:$1</definedName>
    <definedName name="_xlnm.Print_Titles" localSheetId="2">'2_Jaka_struja'!$1:$1</definedName>
    <definedName name="_xlnm.Print_Titles" localSheetId="3">'3_LAN'!$1:$1</definedName>
    <definedName name="OLE_LINK1" localSheetId="1">'1_EE_napajanje'!#REF!</definedName>
    <definedName name="OLE_LINK1" localSheetId="2">'2_Jaka_struja'!#REF!</definedName>
    <definedName name="OLE_LINK1" localSheetId="3">'3_LAN'!#REF!</definedName>
    <definedName name="_xlnm.Print_Area" localSheetId="1">'1_EE_napajanje'!$A:$F</definedName>
    <definedName name="_xlnm.Print_Area" localSheetId="2">'2_Jaka_struja'!$A:$F</definedName>
    <definedName name="_xlnm.Print_Area" localSheetId="3">'3_LAN'!$A:$F</definedName>
  </definedNames>
  <calcPr calcId="162913"/>
</workbook>
</file>

<file path=xl/calcChain.xml><?xml version="1.0" encoding="utf-8"?>
<calcChain xmlns="http://schemas.openxmlformats.org/spreadsheetml/2006/main">
  <c r="F4" i="7" l="1"/>
  <c r="F5" i="7"/>
  <c r="F6" i="7"/>
  <c r="F7" i="7"/>
  <c r="F8" i="7"/>
  <c r="F9" i="7"/>
  <c r="F10" i="7"/>
  <c r="F11" i="7"/>
  <c r="F3" i="7"/>
  <c r="F37" i="6"/>
  <c r="F38" i="6"/>
  <c r="F33" i="6"/>
  <c r="F34" i="6"/>
  <c r="F35" i="6"/>
  <c r="F36" i="6"/>
  <c r="F32" i="6"/>
  <c r="F28" i="6"/>
  <c r="F29" i="6"/>
  <c r="F30" i="6"/>
  <c r="F26" i="6"/>
  <c r="F27" i="6"/>
  <c r="F25" i="6"/>
  <c r="F23" i="6"/>
  <c r="F22" i="6"/>
  <c r="F20" i="6"/>
  <c r="F19" i="6"/>
  <c r="F17" i="6"/>
  <c r="F16" i="6"/>
  <c r="F13" i="6"/>
  <c r="F14" i="6"/>
  <c r="F12" i="6"/>
  <c r="F8" i="6"/>
  <c r="F9" i="6"/>
  <c r="F10" i="6"/>
  <c r="F7" i="6"/>
  <c r="F4" i="6"/>
  <c r="F5" i="6"/>
  <c r="F3" i="6"/>
  <c r="E68" i="4"/>
  <c r="F68" i="4" s="1"/>
  <c r="F61" i="4"/>
  <c r="F62" i="4"/>
  <c r="F63" i="4"/>
  <c r="F64" i="4"/>
  <c r="F65" i="4"/>
  <c r="F66" i="4"/>
  <c r="F67" i="4"/>
  <c r="F60" i="4"/>
  <c r="F56" i="4"/>
  <c r="F57" i="4"/>
  <c r="F55" i="4"/>
  <c r="E58" i="4" s="1"/>
  <c r="F58" i="4" s="1"/>
  <c r="F38" i="4"/>
  <c r="F39" i="4"/>
  <c r="F40" i="4"/>
  <c r="F41" i="4"/>
  <c r="F42" i="4"/>
  <c r="F43" i="4"/>
  <c r="F44" i="4"/>
  <c r="F45" i="4"/>
  <c r="F46" i="4"/>
  <c r="F47" i="4"/>
  <c r="F48" i="4"/>
  <c r="F49" i="4"/>
  <c r="F50" i="4"/>
  <c r="F51" i="4"/>
  <c r="F52" i="4"/>
  <c r="F37" i="4"/>
  <c r="F15" i="4"/>
  <c r="F16" i="4"/>
  <c r="F17" i="4"/>
  <c r="F18" i="4"/>
  <c r="F19" i="4"/>
  <c r="F20" i="4"/>
  <c r="F21" i="4"/>
  <c r="F22" i="4"/>
  <c r="F23" i="4"/>
  <c r="F24" i="4"/>
  <c r="E36" i="4" s="1"/>
  <c r="F36" i="4" s="1"/>
  <c r="F25" i="4"/>
  <c r="F26" i="4"/>
  <c r="F27" i="4"/>
  <c r="F28" i="4"/>
  <c r="F29" i="4"/>
  <c r="F30" i="4"/>
  <c r="F31" i="4"/>
  <c r="F32" i="4"/>
  <c r="F33" i="4"/>
  <c r="F34" i="4"/>
  <c r="F35" i="4"/>
  <c r="F14" i="4"/>
  <c r="F9" i="4"/>
  <c r="F10" i="4"/>
  <c r="F8" i="4"/>
  <c r="F6" i="4"/>
  <c r="F5" i="4"/>
  <c r="E12" i="4" s="1"/>
  <c r="F12" i="4" s="1"/>
  <c r="F88" i="4"/>
  <c r="F89" i="4"/>
  <c r="F85" i="4"/>
  <c r="F86" i="4"/>
  <c r="F87" i="4"/>
  <c r="F84" i="4"/>
  <c r="F83" i="4"/>
  <c r="F75" i="4"/>
  <c r="F76" i="4"/>
  <c r="F77" i="4"/>
  <c r="F78" i="4"/>
  <c r="F79" i="4"/>
  <c r="F80" i="4"/>
  <c r="F81" i="4"/>
  <c r="F74" i="4"/>
  <c r="F71" i="4"/>
  <c r="F72" i="4"/>
  <c r="F70" i="4"/>
  <c r="F69" i="4"/>
  <c r="E53" i="4" l="1"/>
  <c r="F53" i="4" s="1"/>
  <c r="F90" i="4" s="1"/>
  <c r="C3" i="15" s="1"/>
  <c r="F12" i="7"/>
  <c r="C5" i="15" s="1"/>
  <c r="F39" i="6"/>
  <c r="C4" i="15" s="1"/>
  <c r="C6" i="15" l="1"/>
  <c r="C7" i="15" s="1"/>
  <c r="C8" i="15" s="1"/>
</calcChain>
</file>

<file path=xl/sharedStrings.xml><?xml version="1.0" encoding="utf-8"?>
<sst xmlns="http://schemas.openxmlformats.org/spreadsheetml/2006/main" count="436" uniqueCount="165">
  <si>
    <t>Ukupna cijena</t>
  </si>
  <si>
    <t>1.</t>
  </si>
  <si>
    <t>3.</t>
  </si>
  <si>
    <t>Jedinična cijena</t>
  </si>
  <si>
    <t>Naziv / opis stavke</t>
  </si>
  <si>
    <t>Jedinica mjere</t>
  </si>
  <si>
    <t>Količina</t>
  </si>
  <si>
    <t>kom</t>
  </si>
  <si>
    <t>2.</t>
  </si>
  <si>
    <t>m</t>
  </si>
  <si>
    <t>4.</t>
  </si>
  <si>
    <t>5.</t>
  </si>
  <si>
    <t>ELEKTROENERGETSKO NAPAJANJE</t>
  </si>
  <si>
    <t>-</t>
  </si>
  <si>
    <t>ELEKTROENERGETSKO NAPAJANJE UKUPNO</t>
  </si>
  <si>
    <t>tropolna rastavna sklopka, veličine 00, ISFT160</t>
  </si>
  <si>
    <t>visokoučinski osigurač NVO-00/100A</t>
  </si>
  <si>
    <t>strujna zaštitna sklopka 40/0,3A, 4-polna</t>
  </si>
  <si>
    <t>automatski osigurač C/16A, 1-polni</t>
  </si>
  <si>
    <t>automatski osigurač B/16A, 1-polni</t>
  </si>
  <si>
    <t>automatski osigurač B/10A, 1-polni</t>
  </si>
  <si>
    <t>automatski osigurač B/6A, 1-polni</t>
  </si>
  <si>
    <t>kabelske uvodnice, spojni vodovi i ostali spojni i montažni pribor</t>
  </si>
  <si>
    <t>komplet</t>
  </si>
  <si>
    <t>automatski osigurač C/10A, 1-polni</t>
  </si>
  <si>
    <t>6.</t>
  </si>
  <si>
    <t>7.</t>
  </si>
  <si>
    <t>spojni vodovi, redne stezaljke, PE i N sabirnica i ostali montažni materijal</t>
  </si>
  <si>
    <t>8.</t>
  </si>
  <si>
    <t>9.</t>
  </si>
  <si>
    <t>10.</t>
  </si>
  <si>
    <t>11.</t>
  </si>
  <si>
    <t>12.</t>
  </si>
  <si>
    <t>13.</t>
  </si>
  <si>
    <t>14.</t>
  </si>
  <si>
    <t>15.</t>
  </si>
  <si>
    <t>16.</t>
  </si>
  <si>
    <t>17.</t>
  </si>
  <si>
    <t>PP-y 3x1,5 mm2</t>
  </si>
  <si>
    <t>Sav ostali sitni spojni i montažni pribor i materijal</t>
  </si>
  <si>
    <t>Ispitivanje, mjerenje i izrada HR atesta od strane ovlaštene institucije</t>
  </si>
  <si>
    <t>Izrada dokumentacije izvedenog stanja u 3 uvezana primjerka +1xCD medij</t>
  </si>
  <si>
    <t>PP-y 3x2,5 mm2</t>
  </si>
  <si>
    <t>PP-y 5x1,5 mm2</t>
  </si>
  <si>
    <t>PP-y 4x1,5 mm2</t>
  </si>
  <si>
    <t>P/F-y 1x16 mm2</t>
  </si>
  <si>
    <t>P/F-y 1x6 mm2</t>
  </si>
  <si>
    <t>PP00-y 3x2,5 mm2</t>
  </si>
  <si>
    <t>PP00-y 3x1,5 mm2</t>
  </si>
  <si>
    <t>LAN KOMUNIKACIJSKA INSTALACIJA</t>
  </si>
  <si>
    <t>LAN KOMUNIKACIJSKA INSTALACIJA UKUPNO</t>
  </si>
  <si>
    <t>Redni broj</t>
  </si>
  <si>
    <t>Rekonstrukcija postojećeg kućnog priključnog mjernog ormara KPMO:</t>
  </si>
  <si>
    <t>Demontaža postojeće opreme:</t>
  </si>
  <si>
    <t>strujni mjerni trafo 100/5A</t>
  </si>
  <si>
    <t>Dobava, isporuka i ugradnja nove opreme, komplet sa spajanjem:</t>
  </si>
  <si>
    <t>visokoučinski osigurač NVO-00/160A</t>
  </si>
  <si>
    <t>strujni mjerni trafo 150/5A, klase 0,5</t>
  </si>
  <si>
    <t>spojni i montažni pribor i materijal</t>
  </si>
  <si>
    <t>U stavku uključiti koordinaciju radova sa HEP-om</t>
  </si>
  <si>
    <t>KPMO</t>
  </si>
  <si>
    <t>Dobava, isporuka i montaža glavnog razvoda agregatskog i besprekidnog napajanja GR-ABN, izrađen kao samostojeći ormar iz 2 polja, ukupnih dimenzija 2x800x2000x500mm, s podnožjem visine 100mm, stupnja zaštite IP55, komplet sa ožičenjem i spajanjem slijedeće opreme:</t>
  </si>
  <si>
    <t>Polje GR-ABN+P1 (800x2000x500mm)</t>
  </si>
  <si>
    <t>odvodnik prenapona 280V, 80kA, 4-polni, Tip 2 (klasa C)</t>
  </si>
  <si>
    <t>udarno tipkalo za nužni isklop i zaštitom od slučajnog aktiviranja, sa 2xNO kontaktima</t>
  </si>
  <si>
    <t>strujni mjerni transformator 0,6 kV, kl. 1, prijenosnog omjera 150/5 A</t>
  </si>
  <si>
    <t>multifunkcijski mjerni uređaj sa LCD displayem, dimenzija 100x100mm, ulaz 5A/400V, RS485, mod-bus, PM5110</t>
  </si>
  <si>
    <t>visokoučinski osigurač NVO-00/80A</t>
  </si>
  <si>
    <t>automatski osigurač C/6A, 1-polni</t>
  </si>
  <si>
    <t>automatski osigurač C/2A, 1-polni</t>
  </si>
  <si>
    <t>Polje GR-ABN+P2 (800x2000x500mm)</t>
  </si>
  <si>
    <t>sabirnički sustav 3xCu 30x5mm, razmaka 100mm, dužine 500mm s pripadnim nosačima</t>
  </si>
  <si>
    <t>tropolna osiguračka pruga veličine 00, s podnožjem za montažu na Cu-sabirnice razmaka 100mm, ISFL 160A</t>
  </si>
  <si>
    <t>visokoučinski osigurač NVO-00/35A</t>
  </si>
  <si>
    <t>grebenasta preklopka 40A, 4-polna, 3-položajna 1-0-2, GN40-75U18, za DIN nosač</t>
  </si>
  <si>
    <t>automatski osigurač C/25A, 1-polni</t>
  </si>
  <si>
    <t>GR-ABN</t>
  </si>
  <si>
    <t>Dobava, isporuka i ugradnja razvodnog ormara sistem sobe RO-SS, izrađen kao samostojeći ormar dimenzija 800x2000x400mm, s podnožjem visine 100mm, stupnja zaštite IP55, komplet sa ožičenjem i spajanjem slijedeće opreme:</t>
  </si>
  <si>
    <t>tropolni prekidač 100A, 690V, prekidne moći 36kA, s termomagnetskom zaštitom TM80D, sa isklopnim okidačem i pomoćnim kontaktima</t>
  </si>
  <si>
    <t>tropolni prekidač 100A, 690V, prekidne moći 36kA, s termomagnetskom zaštitom TM50D, sa pomoćnim kontaktima</t>
  </si>
  <si>
    <t>četveropolni prekidač 100A, 690V, prekidne moći 36kA, sa okretnom ručicom i pomoćnim kontaktima</t>
  </si>
  <si>
    <t>četveropolni prekidač 100A, 690V, prekidne moći 36kA, sa okretnom ručicom, opremljen pomoćnim kontaktima za prethodni isklop</t>
  </si>
  <si>
    <t>grebenasta sklopka 12A, za montažu na DIN nosač, sa ključem, GN12-90049</t>
  </si>
  <si>
    <t>automatski osigurač C/25A, 3-polni</t>
  </si>
  <si>
    <t>RO-SS</t>
  </si>
  <si>
    <t>Dobava, isporuka i montaža etažnog razdjelnika besprekidnog napajanja RO-BN (0,1,2,3), tipski, nadžbukni razdjelnik, dvoredni 2x12 modula, sa neprozirnim vratima, IP44, komplet sa ožičenjem i spajanjem slijedeće opreme:</t>
  </si>
  <si>
    <t>RO-BN (0,1,2,3)</t>
  </si>
  <si>
    <t>Dobava, isporuka i ugradnja razvodnog ormara besprekidnog napajanja RO4-BN, nadgradni, dimenzija 500x700x250mm, izveden iz dvostruko dekapiranog lima, stupnja zaštite IP55, komplet sa ožičenjem i spajanjem slijedeće opreme:</t>
  </si>
  <si>
    <t>ožičenje i spajanje Dynet/DALI kontrolera za regulaciju rasvjete</t>
  </si>
  <si>
    <t>ožičenje i spajanje Dynet/DALI programabilnog kontrolera sa relejnim izlazima</t>
  </si>
  <si>
    <t>RO4-BN</t>
  </si>
  <si>
    <t>Dobava, isporuka i ugradnja u postojeći glavni razvodni ormar GRO, automatskog osigurača C/16A, 10kA, komplet sa ožičenjem i spajanjem</t>
  </si>
  <si>
    <t>Dobava, isporuka i ugradnja u postojeći razvodni ormar RO-1, automatskog osigurača C/16A, 10kA, komplet sa ožičenjem i spajanjem</t>
  </si>
  <si>
    <t>Dobava, isporuka i ugradnja u postojeći razvodni ormar RO-2, automatskog osigurača C/16A, 10kA, komplet sa ožičenjem i spajanjem</t>
  </si>
  <si>
    <t>Dobava, isporuka i ugradnja u postojeći razvodni ormar RO-3, automatskog osigurača C/16A, 10kA, komplet sa ožičenjem i spajanjem</t>
  </si>
  <si>
    <t>Dobava, isporuka i polaganje glavnih napojnih energetskih kabela, izrada kabelskih završetaka, komplet sa spajanjem:</t>
  </si>
  <si>
    <t>PP00 4x95 mm2 (KPMO-GR-ABN-DEA)</t>
  </si>
  <si>
    <t>PP00-y 1x50 mm2 (KPMO-GR-ABN-DEA)</t>
  </si>
  <si>
    <t>PP00 4x50 mm2 (GR-ABN-GRO)</t>
  </si>
  <si>
    <t>PP00-y 1x25 mm2 (GR-ABN-GRO)</t>
  </si>
  <si>
    <t>PP00-y 5x25 mm2 (GR-ABN-RO-SS)</t>
  </si>
  <si>
    <t>PP00-y 5x10 mm2 (RO-SS-UPS1,2-RO-SS)</t>
  </si>
  <si>
    <t>PP00-y 5x6 mm2 (GR-ABN-UPS-GR-ABN)</t>
  </si>
  <si>
    <t>PP00-y 5x4 mm2 (GR-ABN-RO-BN)</t>
  </si>
  <si>
    <t>PK-200, širine 200 mm</t>
  </si>
  <si>
    <t>PK-100, širine 100 mm</t>
  </si>
  <si>
    <t>Odspajanje postojećeg napojnog kabela PP00 4x50 mm2 u ormarima KPMO i GRO, izvlačenje i uskladištenje istog</t>
  </si>
  <si>
    <t>Dobava, isporuka i polaganje cijevi za zaštitu kabela, komplet sa obujmicama za učvršćenje, tip PEHD Ø50 mm</t>
  </si>
  <si>
    <t>EL. INSTALACIJA JAKE STRUJE</t>
  </si>
  <si>
    <t>EL. INSTALACIJA JAKE STRUJE UKUPNO</t>
  </si>
  <si>
    <t>h</t>
  </si>
  <si>
    <t>Demontaža postojeće instalacijske opreme i pripadnih kabela, kabelskih cijevi i kanalica, transport i uskladištenje</t>
  </si>
  <si>
    <t>Dobava, isporuka i montaža neperforirane kebelske police s poklopcima i pregradom kanala MKSU-610, presjeka 100x60 mm, debljine lima 1mm, komplet sa pripadnim montažnim/ovjesnim priborom i elementima za skretanje i nastvaljanje. U stavku uključiti plastificiranje metalne kabelske police</t>
  </si>
  <si>
    <t>Dobava, isporuka i montaža neperforirane kebelske police s poklopcima i pregradom kanala MKSU-620, presjeka 200x60 mm, debljine lima 1mm, komplet sa pripadnim montažnim/ovjesnim priborom i elementima za skretanje i nastvaljanje. U stavku uključiti plastificiranje metalne kabelske police</t>
  </si>
  <si>
    <t>Dobava, isporuka i polaganje instalacijskih kabela u kabelskim kanalicama, komplet sa spajanjem, tip:</t>
  </si>
  <si>
    <t>Dobava, isporuka i polaganje napojnih kabela za komunikacijski čvor, po kabelskoj polici, komplet sa spajanjem, tip:</t>
  </si>
  <si>
    <t>PP00-y 5x4 mm2</t>
  </si>
  <si>
    <t>Dobava, isporuka i polaganje signalno upravljačkih kabela, komplet sa spajanjem, tip:</t>
  </si>
  <si>
    <t>LiYCY-TP 3x2x0,75 mm2</t>
  </si>
  <si>
    <t>F/UTP Cat. 6A</t>
  </si>
  <si>
    <t>Dobava, isporuka i polaganje instalacijskog vatrootpornog kabela polaganjem u kabelskim kanalicama, komplet sa spajanjem, tip:</t>
  </si>
  <si>
    <t>NHXH 4x1,5 mm2 (E90)</t>
  </si>
  <si>
    <t>NHXH 2x1,5 mm2 (E90)</t>
  </si>
  <si>
    <t>Dobava i polaganje PVC kabelske kanalice, komplet sa priborom za učvršćenje:</t>
  </si>
  <si>
    <t>PVC kanalica 30x15 mm</t>
  </si>
  <si>
    <t>PVC kanalica 15x15 mm</t>
  </si>
  <si>
    <t>CSP cijev 20-25 mm</t>
  </si>
  <si>
    <r>
      <t xml:space="preserve">CS cijev </t>
    </r>
    <r>
      <rPr>
        <sz val="10"/>
        <rFont val="Times New Roman"/>
        <family val="1"/>
      </rPr>
      <t>Ø</t>
    </r>
    <r>
      <rPr>
        <sz val="10"/>
        <rFont val="Arial"/>
        <family val="2"/>
      </rPr>
      <t>32 mm</t>
    </r>
  </si>
  <si>
    <t>CS cijev Ø20 mm</t>
  </si>
  <si>
    <t>Dobava, isporuka i montaža bakrene sabirnice za uzemljenje (40x4x400 mm) Rz, na potpornim izolatorima, s izbušenim rupama 8xØ8 mm i pripadnim vijcima i maticama</t>
  </si>
  <si>
    <t>Dobava, isporuka i polaganje trake za uzemljenje FeZn 30x4 mm, te spajanje metalnog kućišta DEA na postojeći uzemljivač, uključujući križne spojnice</t>
  </si>
  <si>
    <t>Dobava, isporuka, polaganje i na krovne nosače lovećeg voda iz nehrđajuće čelične žice RF Ø 8mm za uzemljenje vanjskih klima jedinica, uključujući kontaktne spojnice</t>
  </si>
  <si>
    <t>Dobava, isporuka i polaganje vodova za izjednačenje potencijala metalnih masa, komplet sa spajanjem:</t>
  </si>
  <si>
    <t>Izrada spojeva za uzemljenje razvodnih i serverskih ormara, PK-polica, nosača dvostrukog poda i ostalih metalnih masa vodovima za izjednačenje potencijala</t>
  </si>
  <si>
    <t>Izrada vatrootporne brtve kod prodora kabela između dvije PP zone (S90), sa brtvenim sredstvima atestiranim od strane ovlaštene institucije (prema HRN 4102dio3, HR EN 1366-3,4, HR EN 13501-2), vatrootporno brtvljenje S90 izvesti za prodor u betonskom zidu/podu promjera rupe Ø 50mm</t>
  </si>
  <si>
    <t>Dobava, isporuka i polaganje 4-paričnog F/UTP kabela Cat. 6A, samogasivi, bez halogena (LSOH), punožični, Category 6 prema normi ISO/IEC 11801, s označavanjem na oba kraja naljepnicama otpornim na vlagu i prljavštinu, s tiskanim ispisom oznaka</t>
  </si>
  <si>
    <t>Dobava, isporuka i polaganje mrežne kabelske police, dimenzija 200x55mm, sa svim potrebnim spojnim i montažnim priborom, konzolama i vertikalnim spustevima</t>
  </si>
  <si>
    <t>Odspajanje i izvlačenje postojećih instalacijskih UTP kabela</t>
  </si>
  <si>
    <t>Satnica djelatnika za nepredviđene poslove (Napomena: Uz ovu stavku priložiti specifikaciju radova sa stvarno utrošenom satnicom, prema građevinskom dnevniku ovjerenom od nadzornog inženjera)</t>
  </si>
  <si>
    <r>
      <t xml:space="preserve">komutacijski ATS modul za izmjenu izvora napajanja, veličine 200A, s integriranom elektro-mehaničkom blokadom, dimenzija 805x620x485mm </t>
    </r>
    <r>
      <rPr>
        <sz val="10"/>
        <rFont val="Calibri"/>
        <family val="2"/>
      </rPr>
      <t>±</t>
    </r>
    <r>
      <rPr>
        <sz val="10"/>
        <rFont val="Arial"/>
        <family val="2"/>
      </rPr>
      <t>5%, komplet sa pripadnom automatikom Verso 200S, kompatibilno diesel agregatu 130/118kVA</t>
    </r>
  </si>
  <si>
    <t>Dobava, isporuka i montaža perforirane kebelske police s poklopcima, vruće pocinčane, komplet s montažnim/ovjesnim priborom i elementima za skretanje i nastvaljanje, tip:</t>
  </si>
  <si>
    <t>P/F-y 1x25 mm2</t>
  </si>
  <si>
    <t>Dobava, isporuka i polaganje višeparičnog telekomunikacijskog kabela, 25 parica, izvedba za unutrašnje polaganje, tip J-Y(St)Y (TI44) 25x2x0,6 mm, punožični, s označavanjem na oba kraja</t>
  </si>
  <si>
    <t>OPĆI UVJETI ZA OSTALE RADOVE</t>
  </si>
  <si>
    <t>Prilikom uvođenja u posao podizvođač će provjeriti točnost izvedbe. Izvođač će pristupiti izvedbi tek nakon što projektant potpisom potvrdi radioničke nacrte  i tehnološku razradu svih detalja.</t>
  </si>
  <si>
    <t xml:space="preserve">Jedinična cijena uključuje 
• uzimanje mjera na gradilištu 
• tehnološku razradu svih detalja
• izradu radioničkih nacrta (ukoliko se radi o složenijem projektu)
• sav spojni materijal
• ostakljenje (ukoliko je projektom tako predviđeno)
• sav okov
• zaštitne premaze
• sve posredne i neposredne troškove za rad, materijal, alat i građevinske strojeve
• sve transporte
• čišćenje tokom rada s odvozom i zbrinjavanjem smeća 
• završno čišćenje prije primopredaje radova
• nadoknadu eventualne štete nastale iz nepažnje na svojim ili tuđim radovima
</t>
  </si>
  <si>
    <t xml:space="preserve">Opći uvjeti su sastavni dio projekta, te obvezuju investitora i izvoditelja radova da se pri izradi projektiranih elektroinstalacija, pored ostalog, pridržavaju i ovih uvjeta, jer isti sadrže neke elemete koji nisu navedeni u tehničkom opisu projekta, a važni su za ispravno izvođenje instalacija.
Elektroinstalacije jake i slabe struje se trebaju izvesti prema nacrtima i tehničkom opisu u projektu, te važećim hrvatskim propisima, normama i pravilima struke. Za sve promjene i odstupanja od projekta izvoditelj radova treba dobiti pismeno odobrenje od projektanta i nadzornog inženjera. Izvoditelj radova je dužan prije početka radova projekt provjeriti i za eventualna pitanja konzultirati projektanta.
Izvoditelj radova treba radove obaviti kvalitetno prema pravilima struke, a sve što se pokaže nekvalitetno mora odmah otkloniti o svom trošku. Materijal i opremu na gradilištu izvoditelj radova treba dati na pregled nadzornom inženjeru koji će stanje konstatirati upisom u građevinski dnevnik. Ako izvoditelj upotrijebi neodgovarajući materijal, tada na zahtjev nadzornog inženjera mora isti demontirati i zamijeniti sa materijalom koji odgovara propisima.
Prije polaganja vodova izvoditelj treba prema projektu izvršiti točno razmjeravanje i obilježavanje trasa po zidovima i stropovima objekta, te naznačiti pozicije razvodnih kutija, odrediti prodore, pa tek onda prići dubljenju zidova i podova. Polaganje kabelske instalacije izvoditi horizontalno i vertikalno. Koso polaganje vodova u zidovima nije dozvoljeno. Kod polaganja kabela treba se pridržavati propisanog radijusa savijanja.
Električna instalacija u objektu koja se polaže podžbukno treba voditi u zaštitnim cijevima. Nadžbukno položene kabele treba voditi u zaštitnim cijevima sa obujmicama, plastičnim kanalicama ili u metalnim kabelskim policama. Elektroinstalaciju jake struje treba voditi na minimalnom razmaku 20cm od instalacije slabe struje, a križanja treba izvesti pod pravim kutem. Kod nadžbuknog polaganja kabela razmak obujmica za učvršćenje na zid ne smije biti veći od 30 cm kod horizontalnog vođenja, odnosno 40 cm kod vertikalnog vođenja. Pri odmotavanju kabela s kolotura paziti da se kabel ne usiječe i da ne dođe do oštećenja izolacije kabela
</t>
  </si>
  <si>
    <t>OPĆI UVJETI ZA ELEKTRO RADOVE</t>
  </si>
  <si>
    <t>Dobava i polaganje cijevi za zaštitu kabela, komplet sa obujmicama za učvršćenje i uštemavanje istih u AB i suhomontažni zid:</t>
  </si>
  <si>
    <t>Dobava, isporuka i polaganje plastične savitljive rebraste instalacijske cijevi, unutarnjeg promjera min. Ø 32mm, otporna na vanjske utjecaje, otporna na plamen (tipska oznaka CSPS-siva), za podžbuknu montažu, s izradom žlijeba</t>
  </si>
  <si>
    <t>Dobava, isporuka i polaganje plastične savitljive rebraste instalacijske cijevi, unutarnjeg promjera min. Ø 25mm, otporna na vanjske utjecaje, otporna na plamen (tipska oznaka CSPS-siva), za podžbuknu montažu, s izradom žlijeba</t>
  </si>
  <si>
    <t xml:space="preserve">Dobava, isporuka i montaža metalnog perforiranog kanala PK-100/50 sa poklopcem, s priborom za montažu na strop ili zid (nosači, uložak i vijak), sa svim potrebnim materijalom za nastavljanje, skretanje, izjednačavanje potencijala i spajanje na uzemljenje, sa izradom proboja </t>
  </si>
  <si>
    <t xml:space="preserve">Nastavljanje i grananje kabela treba izvoditi isključivo u razvodnim kutijama preko stezaljki odgovarajućeg presjeka. Kod izvođenja elektro radova mora se voditi računa da se ne oštete već izvedeni radovi i dijelovi objekta. Rušenje, dubljenje i bušenje armirano-betonske ploče i čelične konstrukcije smije se vršiti samo uz suglasnost građevinskog nadzornog inženjera.
Komunikacijsku (LAN) instalaciju treba izvesti tehnologijom strukturnog kabliranja sukladno normi HR ISO/IEC 11801. Atestiranje linkova mora biti obavljeno sa propisanim instrumentom kalibriranim unutar godinu dana. Mjerenje se mora obaviti metodom permanent link Cat 6 PL.
Zaštita od električne struje od direktnog dodira izvedena je tako da su svi neizolirani dijelovi el. instalacije koji mogu biti pod naponom smješteni u razvodni ormar, odnosno razvodne kutije, gdje u normalnim uvjetima neće biti dostupni. Zaštita od indirektnog napona dodira izvedena je TN-S sistemom. Zaštita od statičkog elektriciteta je provedena izjednačenjem potencijala preko kutija za izjednačenje potencijala.
</t>
  </si>
  <si>
    <t>JAMSTVO</t>
  </si>
  <si>
    <t>ROKOVI</t>
  </si>
  <si>
    <t>Izvoditelj je dužan u roku od 10 (deset) dana od dana sklapanja ugovora, predati naručitelju jamstvo za uredno ispunjenje ugovora  s rokom važenja minimalno 30 dana od isteka ispunjenja ugovorne obveze u cijelosti, u obliku zadužnice ili bjanko zadužnice , potvrđenu od strane javnog bilježnika, popunjenu sukladno Pravilniku o obliku i sadržaju zadužnice (Narodne novine, broj 115/12, 82/17 i 154/22) i Pravilniku o obliku i sadržaju bjanko zadužnice (Narodne novine, broj 115/2012, 82/17 i 154/22) u visini od 10% (deset posto) od ukupne vrijednosti ugovora bez PDV-om, bez uvećanja, sa zakonskim zateznim kamatama po stopi određenoj sukladno članku 12, a Zakona o financijskoj poslovnoj i predstečajnoj nagodbi.</t>
  </si>
  <si>
    <t>Minimalni jamstveni rok na izvedene radove je 2 godine.
Po isteku jamstvenog roka od dvije godine naručitelj će vratiti izvoditelju neiskorišteni instrument jamstva.</t>
  </si>
  <si>
    <t>Za otklanjanje nedostataka koji bi se eventualno mogli pojaviti u jamstvenom roku Izvođač je obvezan predati Naručitelju jamstvo za otklanjanje nedostataka u jamstvenom roku, a najkasnije u roku 10 (deset) kalendarskih dana od dana potpisivanja primopredajnog zapisnika u obliku zadužnice ili bjanko zadužnice potvrđenu od strane javnog bilježnika, popunjenu sukladno Pravilniku o obliku i sadržaju zadužnice (Narodne novine, broj 115/12, 82/17 i 154/22) i Pravilniku o obliku i sadržaju bjanko zadužnice (Narodne novine, broj 115/2012, 82/17 i 154/22), u visini od 10 % (deset posto) od ukupne vrijednosti ugovora bez PDV-a, bez uvećanja, sa zakonskim zateznim kamatama po stopi određenoj sukladno članku 12.a Zakona o financijskom poslovanju i predstečajnoj nagodbi.</t>
  </si>
  <si>
    <t>Rok izvođenja ugovorenih radova je 45 (četrdsetpet) dana. Rok uvođenja u posao odmah po potpisivanju ugovora.</t>
  </si>
  <si>
    <t>Spomenuti radovi će se izvoditi van radnog vremena kako se ne bi ometalo funkcioniranje Ministarstva.</t>
  </si>
  <si>
    <t>EUR</t>
  </si>
  <si>
    <t>REKAPITULACIJA</t>
  </si>
  <si>
    <t>PDV 25%</t>
  </si>
  <si>
    <t>SVEUKUPNO bez PDV-a</t>
  </si>
  <si>
    <t>SVEUKUPNO s PDV-om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</si>
</sst>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charset val="238"/>
    </font>
    <font>
      <sz val="10"/>
      <name val="Arial"/>
      <family val="2"/>
    </font>
    <font>
      <sz val="10"/>
      <name val="Arial"/>
      <family val="2"/>
      <charset val="238"/>
    </font>
    <font>
      <sz val="8"/>
      <name val="Arial"/>
      <family val="2"/>
    </font>
    <font>
      <sz val="7"/>
      <name val="Arial"/>
      <family val="2"/>
    </font>
    <font>
      <sz val="9"/>
      <name val="Arial"/>
      <family val="2"/>
    </font>
    <font>
      <sz val="12"/>
      <name val="Arial"/>
      <family val="2"/>
    </font>
    <font>
      <b/>
      <sz val="12"/>
      <name val="Arial"/>
      <family val="2"/>
    </font>
    <font>
      <b/>
      <sz val="10"/>
      <name val="Arial"/>
      <family val="2"/>
    </font>
    <font>
      <sz val="10"/>
      <name val="Times New Roman"/>
      <family val="1"/>
    </font>
    <font>
      <sz val="10"/>
      <name val="Calibri"/>
      <family val="2"/>
    </font>
    <font>
      <b/>
      <sz val="10"/>
      <name val="Calibri"/>
      <family val="2"/>
      <scheme val="minor"/>
    </font>
    <font>
      <sz val="10"/>
      <color indexed="8"/>
      <name val="Arial"/>
      <family val="2"/>
      <charset val="238"/>
    </font>
    <font>
      <sz val="10"/>
      <name val="Calibri"/>
      <family val="2"/>
      <scheme val="minor"/>
    </font>
    <font>
      <b/>
      <sz val="9"/>
      <name val="Calibri"/>
      <family val="2"/>
      <scheme val="minor"/>
    </font>
    <font>
      <sz val="9"/>
      <name val="Calibri"/>
      <family val="2"/>
      <scheme val="minor"/>
    </font>
    <font>
      <sz val="11"/>
      <color theme="1"/>
      <name val="Calibri"/>
      <family val="2"/>
      <scheme val="minor"/>
    </font>
    <font>
      <sz val="10"/>
      <color theme="1"/>
      <name val="Calibri"/>
      <family val="2"/>
      <scheme val="minor"/>
    </font>
    <font>
      <b/>
      <sz val="10"/>
      <color indexed="8"/>
      <name val="Calibri"/>
      <family val="2"/>
      <scheme val="minor"/>
    </font>
    <font>
      <b/>
      <sz val="10"/>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s>
  <cellStyleXfs count="2">
    <xf numFmtId="0" fontId="0" fillId="0" borderId="0"/>
    <xf numFmtId="0" fontId="2" fillId="0" borderId="0"/>
  </cellStyleXfs>
  <cellXfs count="74">
    <xf numFmtId="0" fontId="0" fillId="0" borderId="0" xfId="0"/>
    <xf numFmtId="0" fontId="3" fillId="0" borderId="0" xfId="1" applyFont="1" applyAlignment="1" applyProtection="1">
      <alignment horizontal="justify" vertical="justify" wrapText="1"/>
      <protection locked="0"/>
    </xf>
    <xf numFmtId="0" fontId="3" fillId="0" borderId="0" xfId="1" applyFont="1" applyAlignment="1" applyProtection="1">
      <alignment horizontal="center"/>
      <protection locked="0"/>
    </xf>
    <xf numFmtId="0" fontId="4" fillId="0" borderId="0" xfId="1" applyFont="1" applyProtection="1">
      <protection locked="0"/>
    </xf>
    <xf numFmtId="0" fontId="5" fillId="0" borderId="0" xfId="1" applyFont="1" applyProtection="1">
      <protection locked="0"/>
    </xf>
    <xf numFmtId="0" fontId="3" fillId="0" borderId="0" xfId="1" applyFont="1" applyAlignment="1" applyProtection="1">
      <alignment horizontal="left" vertical="top"/>
      <protection locked="0"/>
    </xf>
    <xf numFmtId="0" fontId="5" fillId="0" borderId="1" xfId="1" applyFont="1" applyBorder="1" applyAlignment="1" applyProtection="1">
      <alignment horizontal="center" vertical="justify"/>
      <protection locked="0"/>
    </xf>
    <xf numFmtId="0" fontId="5" fillId="0" borderId="1" xfId="1" applyFont="1" applyBorder="1" applyAlignment="1" applyProtection="1">
      <alignment horizontal="center" vertical="center"/>
      <protection locked="0"/>
    </xf>
    <xf numFmtId="0" fontId="5" fillId="0" borderId="2" xfId="1" applyFont="1" applyBorder="1" applyAlignment="1" applyProtection="1">
      <alignment horizontal="center" vertical="justify"/>
      <protection locked="0"/>
    </xf>
    <xf numFmtId="49" fontId="7" fillId="0" borderId="0" xfId="1" applyNumberFormat="1" applyFont="1" applyAlignment="1" applyProtection="1">
      <alignment horizontal="right" vertical="justify"/>
      <protection locked="0"/>
    </xf>
    <xf numFmtId="0" fontId="7" fillId="0" borderId="0" xfId="1" applyFont="1" applyAlignment="1" applyProtection="1">
      <alignment horizontal="left" vertical="justify"/>
      <protection locked="0"/>
    </xf>
    <xf numFmtId="0" fontId="6" fillId="0" borderId="0" xfId="1" applyFont="1" applyAlignment="1" applyProtection="1">
      <alignment horizontal="right" vertical="center"/>
      <protection locked="0"/>
    </xf>
    <xf numFmtId="0" fontId="6" fillId="0" borderId="0" xfId="1" applyFont="1" applyAlignment="1" applyProtection="1">
      <alignment horizontal="center" vertical="center"/>
      <protection locked="0"/>
    </xf>
    <xf numFmtId="0" fontId="5" fillId="0" borderId="2" xfId="1" applyFont="1" applyBorder="1" applyAlignment="1" applyProtection="1">
      <alignment horizontal="center" vertical="center"/>
      <protection locked="0"/>
    </xf>
    <xf numFmtId="49" fontId="1" fillId="0" borderId="0" xfId="1" applyNumberFormat="1" applyFont="1" applyAlignment="1" applyProtection="1">
      <alignment horizontal="center" vertical="top"/>
      <protection locked="0"/>
    </xf>
    <xf numFmtId="0" fontId="1" fillId="0" borderId="0" xfId="1" applyFont="1" applyAlignment="1" applyProtection="1">
      <alignment horizontal="left" vertical="justify"/>
      <protection locked="0"/>
    </xf>
    <xf numFmtId="0" fontId="1" fillId="0" borderId="0" xfId="1" applyFont="1" applyAlignment="1" applyProtection="1">
      <alignment horizontal="right"/>
      <protection locked="0"/>
    </xf>
    <xf numFmtId="0" fontId="7" fillId="0" borderId="0" xfId="1" applyFont="1" applyAlignment="1" applyProtection="1">
      <alignment horizontal="right"/>
      <protection locked="0"/>
    </xf>
    <xf numFmtId="49" fontId="5" fillId="0" borderId="1" xfId="1" applyNumberFormat="1" applyFont="1" applyBorder="1" applyAlignment="1" applyProtection="1">
      <alignment horizontal="center" vertical="distributed"/>
      <protection locked="0"/>
    </xf>
    <xf numFmtId="3" fontId="5" fillId="0" borderId="1" xfId="1" applyNumberFormat="1" applyFont="1" applyBorder="1" applyAlignment="1" applyProtection="1">
      <alignment horizontal="center" vertical="center"/>
      <protection locked="0"/>
    </xf>
    <xf numFmtId="3" fontId="6" fillId="0" borderId="0" xfId="1" applyNumberFormat="1" applyFont="1" applyAlignment="1" applyProtection="1">
      <alignment horizontal="center" vertical="center"/>
      <protection locked="0"/>
    </xf>
    <xf numFmtId="3" fontId="1" fillId="0" borderId="0" xfId="1" applyNumberFormat="1" applyFont="1" applyAlignment="1" applyProtection="1">
      <alignment horizontal="right"/>
      <protection locked="0"/>
    </xf>
    <xf numFmtId="3" fontId="3" fillId="0" borderId="0" xfId="1" applyNumberFormat="1" applyFont="1" applyAlignment="1" applyProtection="1">
      <alignment horizontal="right"/>
      <protection locked="0"/>
    </xf>
    <xf numFmtId="4" fontId="1" fillId="0" borderId="0" xfId="1" applyNumberFormat="1" applyFont="1" applyAlignment="1" applyProtection="1">
      <alignment horizontal="right"/>
      <protection locked="0"/>
    </xf>
    <xf numFmtId="4" fontId="3" fillId="0" borderId="0" xfId="1" applyNumberFormat="1" applyFont="1" applyAlignment="1" applyProtection="1">
      <alignment horizontal="center"/>
      <protection locked="0"/>
    </xf>
    <xf numFmtId="4" fontId="7" fillId="0" borderId="0" xfId="1" applyNumberFormat="1" applyFont="1" applyAlignment="1" applyProtection="1">
      <alignment horizontal="right"/>
      <protection locked="0"/>
    </xf>
    <xf numFmtId="0" fontId="12" fillId="0" borderId="0" xfId="0" applyFont="1"/>
    <xf numFmtId="0" fontId="13" fillId="0" borderId="0" xfId="0" applyFont="1" applyAlignment="1">
      <alignment horizontal="left" vertical="top" wrapText="1"/>
    </xf>
    <xf numFmtId="4" fontId="2" fillId="0" borderId="0" xfId="0" applyNumberFormat="1" applyFont="1" applyAlignment="1">
      <alignment horizontal="justify" vertical="top" wrapText="1"/>
    </xf>
    <xf numFmtId="0" fontId="12" fillId="0" borderId="0" xfId="0" applyFont="1" applyAlignment="1">
      <alignment wrapText="1"/>
    </xf>
    <xf numFmtId="4" fontId="13" fillId="0" borderId="0" xfId="0" applyNumberFormat="1" applyFont="1" applyAlignment="1">
      <alignment horizontal="justify" vertical="top" wrapText="1"/>
    </xf>
    <xf numFmtId="0" fontId="14" fillId="0" borderId="0" xfId="0" applyFont="1" applyAlignment="1">
      <alignment horizontal="center" vertical="top"/>
    </xf>
    <xf numFmtId="0" fontId="15" fillId="0" borderId="0" xfId="0" applyFont="1" applyAlignment="1">
      <alignment horizontal="center" vertical="top"/>
    </xf>
    <xf numFmtId="0" fontId="14" fillId="0" borderId="0" xfId="0" applyFont="1" applyAlignment="1">
      <alignment horizontal="left" vertical="top" wrapText="1"/>
    </xf>
    <xf numFmtId="0" fontId="14" fillId="0" borderId="0" xfId="0" applyFont="1" applyAlignment="1">
      <alignment horizontal="left" vertical="top"/>
    </xf>
    <xf numFmtId="0" fontId="11" fillId="0" borderId="0" xfId="0" applyFont="1" applyAlignment="1">
      <alignment vertical="top"/>
    </xf>
    <xf numFmtId="0" fontId="13" fillId="0" borderId="0" xfId="0" applyFont="1" applyAlignment="1">
      <alignment horizontal="justify" vertical="top"/>
    </xf>
    <xf numFmtId="0" fontId="13" fillId="0" borderId="0" xfId="0" applyFont="1" applyAlignment="1">
      <alignment horizontal="right"/>
    </xf>
    <xf numFmtId="2" fontId="13" fillId="0" borderId="0" xfId="0" applyNumberFormat="1" applyFont="1" applyAlignment="1">
      <alignment horizontal="right"/>
    </xf>
    <xf numFmtId="0" fontId="13" fillId="0" borderId="0" xfId="0" applyFont="1"/>
    <xf numFmtId="4" fontId="13" fillId="0" borderId="0" xfId="0" applyNumberFormat="1" applyFont="1"/>
    <xf numFmtId="0" fontId="13"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wrapText="1"/>
    </xf>
    <xf numFmtId="0" fontId="19" fillId="0" borderId="0" xfId="0" applyFont="1"/>
    <xf numFmtId="0" fontId="19" fillId="0" borderId="0" xfId="0" applyFont="1" applyAlignment="1">
      <alignment horizontal="right"/>
    </xf>
    <xf numFmtId="4" fontId="0" fillId="0" borderId="0" xfId="0" applyNumberFormat="1"/>
    <xf numFmtId="49" fontId="1" fillId="2" borderId="3" xfId="1" applyNumberFormat="1" applyFont="1" applyFill="1" applyBorder="1" applyAlignment="1" applyProtection="1">
      <alignment horizontal="center" vertical="top"/>
      <protection locked="0"/>
    </xf>
    <xf numFmtId="0" fontId="1" fillId="2" borderId="3" xfId="1" applyFont="1" applyFill="1" applyBorder="1" applyAlignment="1" applyProtection="1">
      <alignment horizontal="left" vertical="justify"/>
      <protection locked="0"/>
    </xf>
    <xf numFmtId="0" fontId="1" fillId="2" borderId="3" xfId="1" applyFont="1" applyFill="1" applyBorder="1" applyAlignment="1" applyProtection="1">
      <alignment horizontal="right"/>
      <protection locked="0"/>
    </xf>
    <xf numFmtId="3" fontId="1" fillId="2" borderId="3" xfId="1" applyNumberFormat="1" applyFont="1" applyFill="1" applyBorder="1" applyAlignment="1" applyProtection="1">
      <alignment horizontal="right"/>
      <protection locked="0"/>
    </xf>
    <xf numFmtId="4" fontId="1" fillId="2" borderId="0" xfId="1" applyNumberFormat="1" applyFont="1" applyFill="1" applyAlignment="1" applyProtection="1">
      <alignment horizontal="right"/>
      <protection locked="0"/>
    </xf>
    <xf numFmtId="49" fontId="1" fillId="2" borderId="0" xfId="1" applyNumberFormat="1" applyFont="1" applyFill="1" applyAlignment="1" applyProtection="1">
      <alignment horizontal="center" vertical="top"/>
      <protection locked="0"/>
    </xf>
    <xf numFmtId="0" fontId="1" fillId="2" borderId="0" xfId="1" applyFont="1" applyFill="1" applyAlignment="1" applyProtection="1">
      <alignment horizontal="left" vertical="justify"/>
      <protection locked="0"/>
    </xf>
    <xf numFmtId="0" fontId="1" fillId="2" borderId="0" xfId="1" applyFont="1" applyFill="1" applyAlignment="1" applyProtection="1">
      <alignment horizontal="right"/>
      <protection locked="0"/>
    </xf>
    <xf numFmtId="3" fontId="1" fillId="2" borderId="0" xfId="1" applyNumberFormat="1" applyFont="1" applyFill="1" applyAlignment="1" applyProtection="1">
      <alignment horizontal="right"/>
      <protection locked="0"/>
    </xf>
    <xf numFmtId="0" fontId="8" fillId="2" borderId="0" xfId="1" applyFont="1" applyFill="1" applyAlignment="1" applyProtection="1">
      <alignment horizontal="left" vertical="justify"/>
      <protection locked="0"/>
    </xf>
    <xf numFmtId="4" fontId="3" fillId="2" borderId="0" xfId="1" applyNumberFormat="1" applyFont="1" applyFill="1" applyAlignment="1" applyProtection="1">
      <alignment horizontal="center"/>
      <protection locked="0"/>
    </xf>
    <xf numFmtId="0" fontId="13" fillId="0" borderId="0" xfId="0" applyFont="1" applyAlignment="1">
      <alignment horizontal="left" vertical="top" wrapText="1"/>
    </xf>
    <xf numFmtId="0" fontId="11" fillId="0" borderId="0" xfId="0" applyFont="1" applyAlignment="1">
      <alignment horizontal="center" vertical="top"/>
    </xf>
    <xf numFmtId="0" fontId="17" fillId="0" borderId="0" xfId="0" applyFont="1" applyAlignment="1">
      <alignment horizontal="left" vertical="top" wrapText="1"/>
    </xf>
    <xf numFmtId="0" fontId="11" fillId="0" borderId="0" xfId="0" applyFont="1" applyAlignment="1">
      <alignment vertical="top" wrapText="1"/>
    </xf>
    <xf numFmtId="0" fontId="11" fillId="3" borderId="0" xfId="0" applyFont="1" applyFill="1" applyAlignment="1">
      <alignment horizontal="center" vertical="top"/>
    </xf>
    <xf numFmtId="0" fontId="14" fillId="0" borderId="0" xfId="0" applyFont="1" applyAlignment="1">
      <alignment horizontal="left" vertical="top" wrapText="1"/>
    </xf>
    <xf numFmtId="0" fontId="14"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horizontal="left" vertical="top"/>
    </xf>
    <xf numFmtId="0" fontId="16" fillId="0" borderId="0" xfId="0" applyFont="1" applyAlignment="1">
      <alignment horizontal="left"/>
    </xf>
    <xf numFmtId="0" fontId="18" fillId="3" borderId="0" xfId="0" applyFont="1" applyFill="1" applyAlignment="1">
      <alignment horizontal="center" wrapText="1"/>
    </xf>
    <xf numFmtId="0" fontId="0" fillId="3" borderId="0" xfId="0" applyFill="1" applyAlignment="1">
      <alignment horizontal="center" wrapText="1"/>
    </xf>
    <xf numFmtId="0" fontId="11" fillId="3" borderId="0" xfId="0" applyFont="1" applyFill="1" applyAlignment="1">
      <alignment horizontal="center"/>
    </xf>
    <xf numFmtId="0" fontId="0" fillId="3" borderId="0" xfId="0" applyFill="1" applyAlignment="1"/>
    <xf numFmtId="0" fontId="13" fillId="0" borderId="0" xfId="0" applyFont="1" applyAlignment="1">
      <alignment horizontal="left" vertical="top"/>
    </xf>
    <xf numFmtId="0" fontId="2" fillId="0" borderId="0" xfId="0" applyFont="1" applyAlignment="1">
      <alignment horizontal="left" vertical="top"/>
    </xf>
  </cellXfs>
  <cellStyles count="2">
    <cellStyle name="Normal 2"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4"/>
  <sheetViews>
    <sheetView topLeftCell="A7" zoomScale="110" zoomScaleNormal="110" workbookViewId="0">
      <selection activeCell="A2" sqref="A2:E2"/>
    </sheetView>
  </sheetViews>
  <sheetFormatPr defaultRowHeight="12.75" x14ac:dyDescent="0.2"/>
  <cols>
    <col min="1" max="1" width="47.5703125" customWidth="1"/>
    <col min="5" max="5" width="10.7109375" customWidth="1"/>
  </cols>
  <sheetData>
    <row r="2" spans="1:6" s="26" customFormat="1" ht="12.75" customHeight="1" x14ac:dyDescent="0.2">
      <c r="A2" s="62" t="s">
        <v>147</v>
      </c>
      <c r="B2" s="62"/>
      <c r="C2" s="62"/>
      <c r="D2" s="62"/>
      <c r="E2" s="62"/>
      <c r="F2" s="35"/>
    </row>
    <row r="3" spans="1:6" s="26" customFormat="1" ht="12.75" customHeight="1" x14ac:dyDescent="0.2">
      <c r="A3" s="41"/>
      <c r="B3" s="41"/>
      <c r="C3" s="41"/>
      <c r="D3" s="41"/>
      <c r="E3" s="41"/>
      <c r="F3" s="30"/>
    </row>
    <row r="4" spans="1:6" s="26" customFormat="1" ht="384" customHeight="1" x14ac:dyDescent="0.2">
      <c r="A4" s="58" t="s">
        <v>146</v>
      </c>
      <c r="B4" s="58"/>
      <c r="C4" s="58"/>
      <c r="D4" s="58"/>
      <c r="E4" s="58"/>
      <c r="F4" s="30"/>
    </row>
    <row r="5" spans="1:6" s="26" customFormat="1" ht="114.75" customHeight="1" x14ac:dyDescent="0.2">
      <c r="A5" s="58" t="s">
        <v>152</v>
      </c>
      <c r="B5" s="58"/>
      <c r="C5" s="58"/>
      <c r="D5" s="58"/>
      <c r="E5" s="58"/>
      <c r="F5" s="28"/>
    </row>
    <row r="6" spans="1:6" s="29" customFormat="1" ht="18.75" customHeight="1" x14ac:dyDescent="0.2">
      <c r="A6" s="68" t="s">
        <v>153</v>
      </c>
      <c r="B6" s="69"/>
      <c r="C6" s="69"/>
      <c r="D6" s="69"/>
      <c r="E6" s="69"/>
      <c r="F6" s="30"/>
    </row>
    <row r="7" spans="1:6" s="29" customFormat="1" ht="120" customHeight="1" x14ac:dyDescent="0.2">
      <c r="A7" s="58" t="s">
        <v>155</v>
      </c>
      <c r="B7" s="58"/>
      <c r="C7" s="58"/>
      <c r="D7" s="58"/>
      <c r="E7" s="58"/>
      <c r="F7" s="30"/>
    </row>
    <row r="8" spans="1:6" s="29" customFormat="1" ht="42" customHeight="1" x14ac:dyDescent="0.2">
      <c r="A8" s="58" t="s">
        <v>156</v>
      </c>
      <c r="B8" s="58"/>
      <c r="C8" s="58"/>
      <c r="D8" s="58"/>
      <c r="E8" s="58"/>
      <c r="F8" s="43"/>
    </row>
    <row r="9" spans="1:6" s="29" customFormat="1" ht="107.25" customHeight="1" x14ac:dyDescent="0.2">
      <c r="A9" s="58" t="s">
        <v>157</v>
      </c>
      <c r="B9" s="58"/>
      <c r="C9" s="58"/>
      <c r="D9" s="58"/>
      <c r="E9" s="58"/>
      <c r="F9" s="42"/>
    </row>
    <row r="10" spans="1:6" x14ac:dyDescent="0.2">
      <c r="A10" s="70" t="s">
        <v>154</v>
      </c>
      <c r="B10" s="71"/>
      <c r="C10" s="71"/>
      <c r="D10" s="71"/>
      <c r="E10" s="71"/>
    </row>
    <row r="11" spans="1:6" s="26" customFormat="1" ht="23.25" customHeight="1" x14ac:dyDescent="0.2">
      <c r="A11" s="58" t="s">
        <v>158</v>
      </c>
      <c r="B11" s="63"/>
      <c r="C11" s="63"/>
      <c r="D11" s="63"/>
      <c r="E11" s="63"/>
      <c r="F11" s="63"/>
    </row>
    <row r="12" spans="1:6" s="26" customFormat="1" x14ac:dyDescent="0.2">
      <c r="A12" s="72" t="s">
        <v>159</v>
      </c>
      <c r="B12" s="73"/>
      <c r="C12" s="73"/>
      <c r="D12" s="73"/>
      <c r="E12" s="73"/>
      <c r="F12" s="31"/>
    </row>
    <row r="13" spans="1:6" s="26" customFormat="1" ht="22.5" customHeight="1" x14ac:dyDescent="0.2">
      <c r="A13" s="65"/>
      <c r="B13" s="66"/>
      <c r="C13" s="66"/>
      <c r="D13" s="66"/>
      <c r="E13" s="66"/>
      <c r="F13" s="32"/>
    </row>
    <row r="14" spans="1:6" s="26" customFormat="1" ht="156.75" customHeight="1" x14ac:dyDescent="0.2">
      <c r="A14" s="65"/>
      <c r="B14" s="66"/>
      <c r="C14" s="66"/>
      <c r="D14" s="66"/>
      <c r="E14" s="66"/>
      <c r="F14" s="31"/>
    </row>
    <row r="15" spans="1:6" s="26" customFormat="1" ht="195.75" customHeight="1" x14ac:dyDescent="0.2">
      <c r="A15" s="65"/>
      <c r="B15" s="65"/>
      <c r="C15" s="65"/>
      <c r="D15" s="65"/>
      <c r="E15" s="65"/>
      <c r="F15" s="31"/>
    </row>
    <row r="16" spans="1:6" s="26" customFormat="1" ht="123" customHeight="1" x14ac:dyDescent="0.25">
      <c r="A16" s="65"/>
      <c r="B16" s="67"/>
      <c r="C16" s="67"/>
      <c r="D16" s="67"/>
      <c r="E16" s="67"/>
      <c r="F16" s="31"/>
    </row>
    <row r="17" spans="1:6" s="26" customFormat="1" ht="280.5" customHeight="1" x14ac:dyDescent="0.2">
      <c r="A17" s="65"/>
      <c r="B17" s="66"/>
      <c r="C17" s="66"/>
      <c r="D17" s="66"/>
      <c r="E17" s="66"/>
      <c r="F17" s="31"/>
    </row>
    <row r="18" spans="1:6" s="26" customFormat="1" ht="210" customHeight="1" x14ac:dyDescent="0.2">
      <c r="A18" s="63"/>
      <c r="B18" s="64"/>
      <c r="C18" s="64"/>
      <c r="D18" s="64"/>
      <c r="E18" s="64"/>
      <c r="F18" s="31"/>
    </row>
    <row r="19" spans="1:6" s="26" customFormat="1" ht="12.95" customHeight="1" x14ac:dyDescent="0.2">
      <c r="A19" s="33"/>
      <c r="B19" s="34"/>
      <c r="C19" s="34"/>
      <c r="D19" s="34"/>
      <c r="E19" s="34"/>
      <c r="F19" s="31"/>
    </row>
    <row r="20" spans="1:6" s="26" customFormat="1" ht="84" customHeight="1" x14ac:dyDescent="0.2">
      <c r="A20" s="63"/>
      <c r="B20" s="64"/>
      <c r="C20" s="64"/>
      <c r="D20" s="64"/>
      <c r="E20" s="64"/>
      <c r="F20" s="31"/>
    </row>
    <row r="22" spans="1:6" s="26" customFormat="1" ht="13.5" customHeight="1" x14ac:dyDescent="0.2">
      <c r="A22" s="59"/>
      <c r="B22" s="59"/>
      <c r="C22" s="59"/>
      <c r="D22" s="59"/>
      <c r="E22" s="59"/>
      <c r="F22" s="59"/>
    </row>
    <row r="23" spans="1:6" s="26" customFormat="1" ht="14.25" customHeight="1" x14ac:dyDescent="0.2">
      <c r="A23" s="35"/>
      <c r="B23" s="36"/>
      <c r="C23" s="37"/>
      <c r="D23" s="38"/>
      <c r="E23" s="39"/>
      <c r="F23" s="40"/>
    </row>
    <row r="24" spans="1:6" s="26" customFormat="1" ht="68.25" customHeight="1" x14ac:dyDescent="0.2">
      <c r="A24" s="58"/>
      <c r="B24" s="58"/>
      <c r="C24" s="58"/>
      <c r="D24" s="58"/>
      <c r="E24" s="58"/>
      <c r="F24" s="30"/>
    </row>
    <row r="25" spans="1:6" s="26" customFormat="1" ht="125.25" customHeight="1" x14ac:dyDescent="0.2">
      <c r="A25" s="58"/>
      <c r="B25" s="58"/>
      <c r="C25" s="58"/>
      <c r="D25" s="58"/>
      <c r="E25" s="58"/>
      <c r="F25" s="30"/>
    </row>
    <row r="26" spans="1:6" s="26" customFormat="1" ht="198" customHeight="1" x14ac:dyDescent="0.2">
      <c r="A26" s="58"/>
      <c r="B26" s="58"/>
      <c r="C26" s="58"/>
      <c r="D26" s="58"/>
      <c r="E26" s="58"/>
      <c r="F26" s="30"/>
    </row>
    <row r="27" spans="1:6" s="26" customFormat="1" ht="44.25" customHeight="1" x14ac:dyDescent="0.2">
      <c r="A27" s="58"/>
      <c r="B27" s="58"/>
      <c r="C27" s="58"/>
      <c r="D27" s="58"/>
      <c r="E27" s="58"/>
      <c r="F27" s="30"/>
    </row>
    <row r="29" spans="1:6" s="26" customFormat="1" ht="28.5" customHeight="1" x14ac:dyDescent="0.2">
      <c r="A29" s="59"/>
      <c r="B29" s="59"/>
      <c r="C29" s="59"/>
      <c r="D29" s="59"/>
      <c r="E29" s="59"/>
      <c r="F29" s="59"/>
    </row>
    <row r="30" spans="1:6" s="26" customFormat="1" ht="13.5" customHeight="1" x14ac:dyDescent="0.2">
      <c r="A30" s="35"/>
      <c r="B30" s="36"/>
      <c r="C30" s="37"/>
      <c r="D30" s="38"/>
      <c r="E30" s="39"/>
      <c r="F30" s="40"/>
    </row>
    <row r="31" spans="1:6" s="26" customFormat="1" ht="27" customHeight="1" x14ac:dyDescent="0.2">
      <c r="A31" s="58"/>
      <c r="B31" s="58"/>
      <c r="C31" s="58"/>
      <c r="D31" s="58"/>
      <c r="E31" s="58"/>
      <c r="F31" s="30"/>
    </row>
    <row r="32" spans="1:6" s="26" customFormat="1" ht="193.5" customHeight="1" x14ac:dyDescent="0.2">
      <c r="A32" s="58"/>
      <c r="B32" s="58"/>
      <c r="C32" s="58"/>
      <c r="D32" s="58"/>
      <c r="E32" s="58"/>
      <c r="F32" s="30"/>
    </row>
    <row r="33" spans="1:6" s="26" customFormat="1" ht="74.25" customHeight="1" x14ac:dyDescent="0.2">
      <c r="A33" s="58"/>
      <c r="B33" s="58"/>
      <c r="C33" s="58"/>
      <c r="D33" s="58"/>
      <c r="E33" s="58"/>
      <c r="F33" s="30"/>
    </row>
    <row r="34" spans="1:6" s="26" customFormat="1" ht="12.95" customHeight="1" x14ac:dyDescent="0.2">
      <c r="A34" s="27"/>
      <c r="B34" s="27"/>
      <c r="C34" s="27"/>
      <c r="D34" s="27"/>
      <c r="E34" s="27"/>
      <c r="F34" s="30"/>
    </row>
    <row r="35" spans="1:6" s="26" customFormat="1" ht="171" customHeight="1" x14ac:dyDescent="0.2">
      <c r="A35" s="58"/>
      <c r="B35" s="58"/>
      <c r="C35" s="58"/>
      <c r="D35" s="58"/>
      <c r="E35" s="58"/>
      <c r="F35" s="30"/>
    </row>
    <row r="36" spans="1:6" s="26" customFormat="1" ht="114.75" customHeight="1" x14ac:dyDescent="0.2">
      <c r="A36" s="58"/>
      <c r="B36" s="58"/>
      <c r="C36" s="58"/>
      <c r="D36" s="58"/>
      <c r="E36" s="58"/>
      <c r="F36" s="30"/>
    </row>
    <row r="37" spans="1:6" s="26" customFormat="1" ht="72" customHeight="1" x14ac:dyDescent="0.2">
      <c r="A37" s="61"/>
      <c r="B37" s="61"/>
      <c r="C37" s="61"/>
      <c r="D37" s="61"/>
      <c r="E37" s="61"/>
      <c r="F37" s="30"/>
    </row>
    <row r="38" spans="1:6" s="26" customFormat="1" ht="161.25" customHeight="1" x14ac:dyDescent="0.2">
      <c r="A38" s="58"/>
      <c r="B38" s="58"/>
      <c r="C38" s="58"/>
      <c r="D38" s="58"/>
      <c r="E38" s="58"/>
      <c r="F38" s="30"/>
    </row>
    <row r="39" spans="1:6" s="26" customFormat="1" ht="63.75" customHeight="1" x14ac:dyDescent="0.2">
      <c r="A39" s="60"/>
      <c r="B39" s="60"/>
      <c r="C39" s="60"/>
      <c r="D39" s="60"/>
      <c r="E39" s="60"/>
      <c r="F39" s="30"/>
    </row>
    <row r="41" spans="1:6" s="26" customFormat="1" ht="18" customHeight="1" x14ac:dyDescent="0.2">
      <c r="A41" s="59"/>
      <c r="B41" s="59"/>
      <c r="C41" s="59"/>
      <c r="D41" s="59"/>
      <c r="E41" s="59"/>
      <c r="F41" s="59"/>
    </row>
    <row r="42" spans="1:6" s="26" customFormat="1" ht="69.75" customHeight="1" x14ac:dyDescent="0.2">
      <c r="A42" s="58"/>
      <c r="B42" s="58"/>
      <c r="C42" s="58"/>
      <c r="D42" s="58"/>
      <c r="E42" s="58"/>
      <c r="F42" s="30"/>
    </row>
    <row r="43" spans="1:6" s="26" customFormat="1" ht="172.5" customHeight="1" x14ac:dyDescent="0.2">
      <c r="A43" s="58"/>
      <c r="B43" s="58"/>
      <c r="C43" s="58"/>
      <c r="D43" s="58"/>
      <c r="E43" s="58"/>
      <c r="F43" s="30"/>
    </row>
    <row r="44" spans="1:6" s="26" customFormat="1" ht="29.25" customHeight="1" x14ac:dyDescent="0.2">
      <c r="A44" s="58"/>
      <c r="B44" s="58"/>
      <c r="C44" s="58"/>
      <c r="D44" s="58"/>
      <c r="E44" s="58"/>
      <c r="F44" s="30"/>
    </row>
    <row r="46" spans="1:6" s="26" customFormat="1" ht="15" customHeight="1" x14ac:dyDescent="0.2">
      <c r="A46" s="59" t="s">
        <v>143</v>
      </c>
      <c r="B46" s="59"/>
      <c r="C46" s="59"/>
      <c r="D46" s="59"/>
      <c r="E46" s="59"/>
      <c r="F46" s="59"/>
    </row>
    <row r="47" spans="1:6" s="26" customFormat="1" ht="29.25" customHeight="1" x14ac:dyDescent="0.2">
      <c r="A47" s="58" t="s">
        <v>144</v>
      </c>
      <c r="B47" s="58"/>
      <c r="C47" s="58"/>
      <c r="D47" s="58"/>
      <c r="E47" s="58"/>
      <c r="F47" s="30"/>
    </row>
    <row r="48" spans="1:6" s="26" customFormat="1" ht="176.25" customHeight="1" x14ac:dyDescent="0.2">
      <c r="A48" s="58" t="s">
        <v>145</v>
      </c>
      <c r="B48" s="58"/>
      <c r="C48" s="58"/>
      <c r="D48" s="58"/>
      <c r="E48" s="58"/>
      <c r="F48" s="30"/>
    </row>
    <row r="49" spans="1:6" s="26" customFormat="1" ht="12.95" customHeight="1" x14ac:dyDescent="0.2">
      <c r="A49" s="27"/>
      <c r="B49" s="27"/>
      <c r="C49" s="27"/>
      <c r="D49" s="27"/>
      <c r="E49" s="27"/>
      <c r="F49" s="30"/>
    </row>
    <row r="50" spans="1:6" s="26" customFormat="1" ht="30.75" customHeight="1" x14ac:dyDescent="0.2">
      <c r="A50" s="58"/>
      <c r="B50" s="58"/>
      <c r="C50" s="58"/>
      <c r="D50" s="58"/>
      <c r="E50" s="58"/>
      <c r="F50" s="30"/>
    </row>
    <row r="51" spans="1:6" s="26" customFormat="1" ht="30.75" customHeight="1" x14ac:dyDescent="0.2">
      <c r="A51" s="27"/>
      <c r="B51" s="27"/>
      <c r="C51" s="27"/>
      <c r="D51" s="27"/>
      <c r="E51" s="27"/>
      <c r="F51" s="30"/>
    </row>
    <row r="52" spans="1:6" s="26" customFormat="1" ht="15" customHeight="1" x14ac:dyDescent="0.2">
      <c r="A52" s="59" t="s">
        <v>147</v>
      </c>
      <c r="B52" s="59"/>
      <c r="C52" s="59"/>
      <c r="D52" s="59"/>
      <c r="E52" s="59"/>
      <c r="F52" s="59"/>
    </row>
    <row r="53" spans="1:6" s="26" customFormat="1" ht="372.75" customHeight="1" x14ac:dyDescent="0.2">
      <c r="A53" s="58" t="s">
        <v>146</v>
      </c>
      <c r="B53" s="58"/>
      <c r="C53" s="58"/>
      <c r="D53" s="58"/>
      <c r="E53" s="58"/>
      <c r="F53" s="30"/>
    </row>
    <row r="54" spans="1:6" s="26" customFormat="1" ht="246" customHeight="1" x14ac:dyDescent="0.2">
      <c r="A54" s="58" t="s">
        <v>152</v>
      </c>
      <c r="B54" s="58"/>
      <c r="C54" s="58"/>
      <c r="D54" s="58"/>
      <c r="E54" s="58"/>
      <c r="F54" s="30"/>
    </row>
  </sheetData>
  <mergeCells count="42">
    <mergeCell ref="A8:E8"/>
    <mergeCell ref="A2:E2"/>
    <mergeCell ref="A20:E20"/>
    <mergeCell ref="A7:E7"/>
    <mergeCell ref="A11:F11"/>
    <mergeCell ref="A13:E13"/>
    <mergeCell ref="A14:E14"/>
    <mergeCell ref="A15:E15"/>
    <mergeCell ref="A16:E16"/>
    <mergeCell ref="A17:E17"/>
    <mergeCell ref="A18:E18"/>
    <mergeCell ref="A6:E6"/>
    <mergeCell ref="A10:E10"/>
    <mergeCell ref="A12:E12"/>
    <mergeCell ref="A9:E9"/>
    <mergeCell ref="A4:E4"/>
    <mergeCell ref="A5:E5"/>
    <mergeCell ref="A37:E37"/>
    <mergeCell ref="A22:F22"/>
    <mergeCell ref="A24:E24"/>
    <mergeCell ref="A25:E25"/>
    <mergeCell ref="A26:E26"/>
    <mergeCell ref="A27:E27"/>
    <mergeCell ref="A29:F29"/>
    <mergeCell ref="A31:E31"/>
    <mergeCell ref="A32:E32"/>
    <mergeCell ref="A33:E33"/>
    <mergeCell ref="A35:E35"/>
    <mergeCell ref="A36:E36"/>
    <mergeCell ref="A54:E54"/>
    <mergeCell ref="A52:F52"/>
    <mergeCell ref="A38:E38"/>
    <mergeCell ref="A39:E39"/>
    <mergeCell ref="A41:F41"/>
    <mergeCell ref="A42:E42"/>
    <mergeCell ref="A43:E43"/>
    <mergeCell ref="A44:E44"/>
    <mergeCell ref="A46:F46"/>
    <mergeCell ref="A47:E47"/>
    <mergeCell ref="A48:E48"/>
    <mergeCell ref="A50:E50"/>
    <mergeCell ref="A53:E5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opLeftCell="A82" zoomScaleNormal="100" zoomScaleSheetLayoutView="100" workbookViewId="0">
      <selection activeCell="B15" sqref="B15"/>
    </sheetView>
  </sheetViews>
  <sheetFormatPr defaultColWidth="12.5703125" defaultRowHeight="11.25" x14ac:dyDescent="0.2"/>
  <cols>
    <col min="1" max="1" width="5.7109375" style="5" customWidth="1"/>
    <col min="2" max="2" width="44.7109375" style="1" customWidth="1"/>
    <col min="3" max="3" width="7.7109375" style="2" customWidth="1"/>
    <col min="4" max="4" width="8.7109375" style="22" customWidth="1"/>
    <col min="5" max="5" width="12.7109375" style="2" customWidth="1"/>
    <col min="6" max="6" width="14.7109375" style="2" customWidth="1"/>
    <col min="7" max="16384" width="12.5703125" style="3"/>
  </cols>
  <sheetData>
    <row r="1" spans="1:6" s="4" customFormat="1" ht="24" x14ac:dyDescent="0.2">
      <c r="A1" s="18" t="s">
        <v>51</v>
      </c>
      <c r="B1" s="7" t="s">
        <v>4</v>
      </c>
      <c r="C1" s="6" t="s">
        <v>5</v>
      </c>
      <c r="D1" s="19" t="s">
        <v>6</v>
      </c>
      <c r="E1" s="8" t="s">
        <v>3</v>
      </c>
      <c r="F1" s="13" t="s">
        <v>0</v>
      </c>
    </row>
    <row r="2" spans="1:6" s="4" customFormat="1" ht="15.75" x14ac:dyDescent="0.2">
      <c r="A2" s="9" t="s">
        <v>1</v>
      </c>
      <c r="B2" s="10" t="s">
        <v>12</v>
      </c>
      <c r="C2" s="11"/>
      <c r="D2" s="20"/>
      <c r="E2" s="12"/>
      <c r="F2" s="12"/>
    </row>
    <row r="3" spans="1:6" s="4" customFormat="1" ht="25.5" x14ac:dyDescent="0.2">
      <c r="A3" s="14" t="s">
        <v>1</v>
      </c>
      <c r="B3" s="15" t="s">
        <v>52</v>
      </c>
      <c r="C3" s="16"/>
      <c r="D3" s="21"/>
      <c r="E3" s="23"/>
      <c r="F3" s="23"/>
    </row>
    <row r="4" spans="1:6" s="4" customFormat="1" ht="12.75" x14ac:dyDescent="0.2">
      <c r="A4" s="14"/>
      <c r="B4" s="15" t="s">
        <v>53</v>
      </c>
      <c r="C4" s="16"/>
      <c r="D4" s="21"/>
      <c r="E4" s="23"/>
      <c r="F4" s="23"/>
    </row>
    <row r="5" spans="1:6" s="4" customFormat="1" ht="12.75" x14ac:dyDescent="0.2">
      <c r="A5" s="52" t="s">
        <v>13</v>
      </c>
      <c r="B5" s="53" t="s">
        <v>16</v>
      </c>
      <c r="C5" s="54" t="s">
        <v>7</v>
      </c>
      <c r="D5" s="55">
        <v>3</v>
      </c>
      <c r="E5" s="51"/>
      <c r="F5" s="51">
        <f>D5*E5</f>
        <v>0</v>
      </c>
    </row>
    <row r="6" spans="1:6" s="4" customFormat="1" ht="12.75" x14ac:dyDescent="0.2">
      <c r="A6" s="52" t="s">
        <v>13</v>
      </c>
      <c r="B6" s="53" t="s">
        <v>54</v>
      </c>
      <c r="C6" s="54" t="s">
        <v>7</v>
      </c>
      <c r="D6" s="55">
        <v>3</v>
      </c>
      <c r="E6" s="51"/>
      <c r="F6" s="51">
        <f>D6*E6</f>
        <v>0</v>
      </c>
    </row>
    <row r="7" spans="1:6" s="4" customFormat="1" ht="25.5" x14ac:dyDescent="0.2">
      <c r="A7" s="14"/>
      <c r="B7" s="15" t="s">
        <v>55</v>
      </c>
      <c r="C7" s="16"/>
      <c r="D7" s="21"/>
      <c r="E7" s="23"/>
      <c r="F7" s="23"/>
    </row>
    <row r="8" spans="1:6" s="4" customFormat="1" ht="12.75" x14ac:dyDescent="0.2">
      <c r="A8" s="52" t="s">
        <v>13</v>
      </c>
      <c r="B8" s="53" t="s">
        <v>56</v>
      </c>
      <c r="C8" s="54" t="s">
        <v>7</v>
      </c>
      <c r="D8" s="55">
        <v>3</v>
      </c>
      <c r="E8" s="51"/>
      <c r="F8" s="51">
        <f>D8*E8</f>
        <v>0</v>
      </c>
    </row>
    <row r="9" spans="1:6" s="4" customFormat="1" ht="12.75" x14ac:dyDescent="0.2">
      <c r="A9" s="52" t="s">
        <v>13</v>
      </c>
      <c r="B9" s="53" t="s">
        <v>57</v>
      </c>
      <c r="C9" s="54" t="s">
        <v>7</v>
      </c>
      <c r="D9" s="55">
        <v>3</v>
      </c>
      <c r="E9" s="51"/>
      <c r="F9" s="51">
        <f t="shared" ref="F9:F10" si="0">D9*E9</f>
        <v>0</v>
      </c>
    </row>
    <row r="10" spans="1:6" s="4" customFormat="1" ht="12.75" x14ac:dyDescent="0.2">
      <c r="A10" s="52" t="s">
        <v>13</v>
      </c>
      <c r="B10" s="53" t="s">
        <v>58</v>
      </c>
      <c r="C10" s="54" t="s">
        <v>7</v>
      </c>
      <c r="D10" s="55">
        <v>1</v>
      </c>
      <c r="E10" s="51"/>
      <c r="F10" s="51">
        <f t="shared" si="0"/>
        <v>0</v>
      </c>
    </row>
    <row r="11" spans="1:6" s="4" customFormat="1" ht="12.75" x14ac:dyDescent="0.2">
      <c r="A11" s="14"/>
      <c r="B11" s="15" t="s">
        <v>59</v>
      </c>
      <c r="C11" s="16"/>
      <c r="D11" s="21"/>
      <c r="E11" s="23"/>
      <c r="F11" s="23"/>
    </row>
    <row r="12" spans="1:6" s="4" customFormat="1" ht="12.75" x14ac:dyDescent="0.2">
      <c r="A12" s="47" t="s">
        <v>1</v>
      </c>
      <c r="B12" s="48" t="s">
        <v>60</v>
      </c>
      <c r="C12" s="49" t="s">
        <v>23</v>
      </c>
      <c r="D12" s="50">
        <v>1</v>
      </c>
      <c r="E12" s="51">
        <f>F5+F6+F8+F9+F10</f>
        <v>0</v>
      </c>
      <c r="F12" s="51">
        <f>D12*E12</f>
        <v>0</v>
      </c>
    </row>
    <row r="13" spans="1:6" s="4" customFormat="1" ht="76.5" x14ac:dyDescent="0.2">
      <c r="A13" s="14" t="s">
        <v>8</v>
      </c>
      <c r="B13" s="15" t="s">
        <v>61</v>
      </c>
      <c r="C13" s="16"/>
      <c r="D13" s="21"/>
      <c r="E13" s="23"/>
      <c r="F13" s="23"/>
    </row>
    <row r="14" spans="1:6" s="4" customFormat="1" ht="12.75" x14ac:dyDescent="0.2">
      <c r="A14" s="52" t="s">
        <v>13</v>
      </c>
      <c r="B14" s="56" t="s">
        <v>62</v>
      </c>
      <c r="C14" s="54" t="s">
        <v>7</v>
      </c>
      <c r="D14" s="55">
        <v>1</v>
      </c>
      <c r="E14" s="51"/>
      <c r="F14" s="51">
        <f>D14*E14</f>
        <v>0</v>
      </c>
    </row>
    <row r="15" spans="1:6" s="4" customFormat="1" ht="76.5" x14ac:dyDescent="0.2">
      <c r="A15" s="52" t="s">
        <v>13</v>
      </c>
      <c r="B15" s="53" t="s">
        <v>139</v>
      </c>
      <c r="C15" s="54" t="s">
        <v>7</v>
      </c>
      <c r="D15" s="55">
        <v>1</v>
      </c>
      <c r="E15" s="51"/>
      <c r="F15" s="51">
        <f t="shared" ref="F15:F35" si="1">D15*E15</f>
        <v>0</v>
      </c>
    </row>
    <row r="16" spans="1:6" s="4" customFormat="1" ht="25.5" x14ac:dyDescent="0.2">
      <c r="A16" s="52" t="s">
        <v>13</v>
      </c>
      <c r="B16" s="53" t="s">
        <v>63</v>
      </c>
      <c r="C16" s="54" t="s">
        <v>7</v>
      </c>
      <c r="D16" s="55">
        <v>1</v>
      </c>
      <c r="E16" s="51"/>
      <c r="F16" s="51">
        <f t="shared" si="1"/>
        <v>0</v>
      </c>
    </row>
    <row r="17" spans="1:6" s="4" customFormat="1" ht="25.5" x14ac:dyDescent="0.2">
      <c r="A17" s="52" t="s">
        <v>13</v>
      </c>
      <c r="B17" s="53" t="s">
        <v>64</v>
      </c>
      <c r="C17" s="54" t="s">
        <v>7</v>
      </c>
      <c r="D17" s="55">
        <v>1</v>
      </c>
      <c r="E17" s="51"/>
      <c r="F17" s="51">
        <f t="shared" si="1"/>
        <v>0</v>
      </c>
    </row>
    <row r="18" spans="1:6" s="4" customFormat="1" ht="25.5" x14ac:dyDescent="0.2">
      <c r="A18" s="52" t="s">
        <v>13</v>
      </c>
      <c r="B18" s="53" t="s">
        <v>65</v>
      </c>
      <c r="C18" s="54" t="s">
        <v>7</v>
      </c>
      <c r="D18" s="55">
        <v>3</v>
      </c>
      <c r="E18" s="51"/>
      <c r="F18" s="51">
        <f t="shared" si="1"/>
        <v>0</v>
      </c>
    </row>
    <row r="19" spans="1:6" s="4" customFormat="1" ht="38.25" x14ac:dyDescent="0.2">
      <c r="A19" s="52" t="s">
        <v>13</v>
      </c>
      <c r="B19" s="53" t="s">
        <v>66</v>
      </c>
      <c r="C19" s="54" t="s">
        <v>7</v>
      </c>
      <c r="D19" s="55">
        <v>1</v>
      </c>
      <c r="E19" s="51"/>
      <c r="F19" s="51">
        <f t="shared" si="1"/>
        <v>0</v>
      </c>
    </row>
    <row r="20" spans="1:6" s="4" customFormat="1" ht="12.75" x14ac:dyDescent="0.2">
      <c r="A20" s="52" t="s">
        <v>13</v>
      </c>
      <c r="B20" s="53" t="s">
        <v>15</v>
      </c>
      <c r="C20" s="54" t="s">
        <v>7</v>
      </c>
      <c r="D20" s="55">
        <v>1</v>
      </c>
      <c r="E20" s="51"/>
      <c r="F20" s="51">
        <f t="shared" si="1"/>
        <v>0</v>
      </c>
    </row>
    <row r="21" spans="1:6" s="4" customFormat="1" ht="12.75" x14ac:dyDescent="0.2">
      <c r="A21" s="52" t="s">
        <v>13</v>
      </c>
      <c r="B21" s="53" t="s">
        <v>67</v>
      </c>
      <c r="C21" s="54" t="s">
        <v>7</v>
      </c>
      <c r="D21" s="55">
        <v>3</v>
      </c>
      <c r="E21" s="51"/>
      <c r="F21" s="51">
        <f t="shared" si="1"/>
        <v>0</v>
      </c>
    </row>
    <row r="22" spans="1:6" s="4" customFormat="1" ht="12.75" x14ac:dyDescent="0.2">
      <c r="A22" s="52" t="s">
        <v>13</v>
      </c>
      <c r="B22" s="53" t="s">
        <v>68</v>
      </c>
      <c r="C22" s="54" t="s">
        <v>7</v>
      </c>
      <c r="D22" s="55">
        <v>1</v>
      </c>
      <c r="E22" s="51"/>
      <c r="F22" s="51">
        <f t="shared" si="1"/>
        <v>0</v>
      </c>
    </row>
    <row r="23" spans="1:6" s="4" customFormat="1" ht="12.75" x14ac:dyDescent="0.2">
      <c r="A23" s="52" t="s">
        <v>13</v>
      </c>
      <c r="B23" s="53" t="s">
        <v>69</v>
      </c>
      <c r="C23" s="54" t="s">
        <v>7</v>
      </c>
      <c r="D23" s="55">
        <v>3</v>
      </c>
      <c r="E23" s="51"/>
      <c r="F23" s="51">
        <f t="shared" si="1"/>
        <v>0</v>
      </c>
    </row>
    <row r="24" spans="1:6" s="4" customFormat="1" ht="25.5" x14ac:dyDescent="0.2">
      <c r="A24" s="52" t="s">
        <v>13</v>
      </c>
      <c r="B24" s="53" t="s">
        <v>22</v>
      </c>
      <c r="C24" s="54" t="s">
        <v>7</v>
      </c>
      <c r="D24" s="55">
        <v>1</v>
      </c>
      <c r="E24" s="51"/>
      <c r="F24" s="51">
        <f t="shared" si="1"/>
        <v>0</v>
      </c>
    </row>
    <row r="25" spans="1:6" s="4" customFormat="1" ht="12.75" x14ac:dyDescent="0.2">
      <c r="A25" s="52" t="s">
        <v>13</v>
      </c>
      <c r="B25" s="56" t="s">
        <v>70</v>
      </c>
      <c r="C25" s="54" t="s">
        <v>7</v>
      </c>
      <c r="D25" s="55">
        <v>1</v>
      </c>
      <c r="E25" s="51"/>
      <c r="F25" s="51">
        <f t="shared" si="1"/>
        <v>0</v>
      </c>
    </row>
    <row r="26" spans="1:6" s="4" customFormat="1" ht="25.5" x14ac:dyDescent="0.2">
      <c r="A26" s="52" t="s">
        <v>13</v>
      </c>
      <c r="B26" s="53" t="s">
        <v>71</v>
      </c>
      <c r="C26" s="54" t="s">
        <v>7</v>
      </c>
      <c r="D26" s="55">
        <v>1</v>
      </c>
      <c r="E26" s="51"/>
      <c r="F26" s="51">
        <f t="shared" si="1"/>
        <v>0</v>
      </c>
    </row>
    <row r="27" spans="1:6" s="4" customFormat="1" ht="38.25" x14ac:dyDescent="0.2">
      <c r="A27" s="52" t="s">
        <v>13</v>
      </c>
      <c r="B27" s="53" t="s">
        <v>72</v>
      </c>
      <c r="C27" s="54" t="s">
        <v>7</v>
      </c>
      <c r="D27" s="55">
        <v>5</v>
      </c>
      <c r="E27" s="51"/>
      <c r="F27" s="51">
        <f t="shared" si="1"/>
        <v>0</v>
      </c>
    </row>
    <row r="28" spans="1:6" s="4" customFormat="1" ht="12.75" x14ac:dyDescent="0.2">
      <c r="A28" s="52" t="s">
        <v>13</v>
      </c>
      <c r="B28" s="53" t="s">
        <v>67</v>
      </c>
      <c r="C28" s="54" t="s">
        <v>7</v>
      </c>
      <c r="D28" s="55">
        <v>6</v>
      </c>
      <c r="E28" s="51"/>
      <c r="F28" s="51">
        <f t="shared" si="1"/>
        <v>0</v>
      </c>
    </row>
    <row r="29" spans="1:6" s="4" customFormat="1" ht="12.75" x14ac:dyDescent="0.2">
      <c r="A29" s="52" t="s">
        <v>13</v>
      </c>
      <c r="B29" s="53" t="s">
        <v>73</v>
      </c>
      <c r="C29" s="54" t="s">
        <v>7</v>
      </c>
      <c r="D29" s="55">
        <v>6</v>
      </c>
      <c r="E29" s="51"/>
      <c r="F29" s="51">
        <f t="shared" si="1"/>
        <v>0</v>
      </c>
    </row>
    <row r="30" spans="1:6" s="4" customFormat="1" ht="25.5" x14ac:dyDescent="0.2">
      <c r="A30" s="52" t="s">
        <v>13</v>
      </c>
      <c r="B30" s="53" t="s">
        <v>74</v>
      </c>
      <c r="C30" s="54" t="s">
        <v>7</v>
      </c>
      <c r="D30" s="55">
        <v>1</v>
      </c>
      <c r="E30" s="51"/>
      <c r="F30" s="51">
        <f t="shared" si="1"/>
        <v>0</v>
      </c>
    </row>
    <row r="31" spans="1:6" s="4" customFormat="1" ht="12.75" x14ac:dyDescent="0.2">
      <c r="A31" s="52" t="s">
        <v>13</v>
      </c>
      <c r="B31" s="53" t="s">
        <v>17</v>
      </c>
      <c r="C31" s="54" t="s">
        <v>7</v>
      </c>
      <c r="D31" s="55">
        <v>2</v>
      </c>
      <c r="E31" s="51"/>
      <c r="F31" s="51">
        <f t="shared" si="1"/>
        <v>0</v>
      </c>
    </row>
    <row r="32" spans="1:6" s="4" customFormat="1" ht="12.75" x14ac:dyDescent="0.2">
      <c r="A32" s="52" t="s">
        <v>13</v>
      </c>
      <c r="B32" s="53" t="s">
        <v>75</v>
      </c>
      <c r="C32" s="54" t="s">
        <v>7</v>
      </c>
      <c r="D32" s="55">
        <v>18</v>
      </c>
      <c r="E32" s="51"/>
      <c r="F32" s="51">
        <f t="shared" si="1"/>
        <v>0</v>
      </c>
    </row>
    <row r="33" spans="1:6" s="4" customFormat="1" ht="12.75" x14ac:dyDescent="0.2">
      <c r="A33" s="52" t="s">
        <v>13</v>
      </c>
      <c r="B33" s="53" t="s">
        <v>18</v>
      </c>
      <c r="C33" s="54" t="s">
        <v>7</v>
      </c>
      <c r="D33" s="55">
        <v>5</v>
      </c>
      <c r="E33" s="51"/>
      <c r="F33" s="51">
        <f t="shared" si="1"/>
        <v>0</v>
      </c>
    </row>
    <row r="34" spans="1:6" s="4" customFormat="1" ht="12.75" x14ac:dyDescent="0.2">
      <c r="A34" s="52" t="s">
        <v>13</v>
      </c>
      <c r="B34" s="53" t="s">
        <v>24</v>
      </c>
      <c r="C34" s="54" t="s">
        <v>7</v>
      </c>
      <c r="D34" s="55">
        <v>3</v>
      </c>
      <c r="E34" s="51"/>
      <c r="F34" s="51">
        <f t="shared" si="1"/>
        <v>0</v>
      </c>
    </row>
    <row r="35" spans="1:6" s="4" customFormat="1" ht="25.5" x14ac:dyDescent="0.2">
      <c r="A35" s="52" t="s">
        <v>13</v>
      </c>
      <c r="B35" s="53" t="s">
        <v>27</v>
      </c>
      <c r="C35" s="54" t="s">
        <v>7</v>
      </c>
      <c r="D35" s="55">
        <v>1</v>
      </c>
      <c r="E35" s="51"/>
      <c r="F35" s="51">
        <f t="shared" si="1"/>
        <v>0</v>
      </c>
    </row>
    <row r="36" spans="1:6" s="4" customFormat="1" ht="12.75" x14ac:dyDescent="0.2">
      <c r="A36" s="47" t="s">
        <v>8</v>
      </c>
      <c r="B36" s="48" t="s">
        <v>76</v>
      </c>
      <c r="C36" s="49" t="s">
        <v>23</v>
      </c>
      <c r="D36" s="50">
        <v>1</v>
      </c>
      <c r="E36" s="51">
        <f>F14+F15+F16+F17+F18+F19+F20+F21+F22+F23+F24+F25+F26+F27+F28+F29+F30+F31+F32+F33+F34+F35</f>
        <v>0</v>
      </c>
      <c r="F36" s="51">
        <f>D36*E36</f>
        <v>0</v>
      </c>
    </row>
    <row r="37" spans="1:6" s="4" customFormat="1" ht="63.75" x14ac:dyDescent="0.2">
      <c r="A37" s="52" t="s">
        <v>2</v>
      </c>
      <c r="B37" s="53" t="s">
        <v>77</v>
      </c>
      <c r="C37" s="54" t="s">
        <v>7</v>
      </c>
      <c r="D37" s="55">
        <v>1</v>
      </c>
      <c r="E37" s="51"/>
      <c r="F37" s="51">
        <f>D37*E37</f>
        <v>0</v>
      </c>
    </row>
    <row r="38" spans="1:6" s="4" customFormat="1" ht="38.25" x14ac:dyDescent="0.2">
      <c r="A38" s="52" t="s">
        <v>13</v>
      </c>
      <c r="B38" s="53" t="s">
        <v>78</v>
      </c>
      <c r="C38" s="54" t="s">
        <v>7</v>
      </c>
      <c r="D38" s="55">
        <v>1</v>
      </c>
      <c r="E38" s="51"/>
      <c r="F38" s="51">
        <f t="shared" ref="F38:F52" si="2">D38*E38</f>
        <v>0</v>
      </c>
    </row>
    <row r="39" spans="1:6" s="4" customFormat="1" ht="38.25" x14ac:dyDescent="0.2">
      <c r="A39" s="52" t="s">
        <v>13</v>
      </c>
      <c r="B39" s="53" t="s">
        <v>79</v>
      </c>
      <c r="C39" s="54" t="s">
        <v>7</v>
      </c>
      <c r="D39" s="55">
        <v>2</v>
      </c>
      <c r="E39" s="51"/>
      <c r="F39" s="51">
        <f t="shared" si="2"/>
        <v>0</v>
      </c>
    </row>
    <row r="40" spans="1:6" s="4" customFormat="1" ht="38.25" x14ac:dyDescent="0.2">
      <c r="A40" s="52" t="s">
        <v>13</v>
      </c>
      <c r="B40" s="53" t="s">
        <v>80</v>
      </c>
      <c r="C40" s="54" t="s">
        <v>7</v>
      </c>
      <c r="D40" s="55">
        <v>2</v>
      </c>
      <c r="E40" s="51"/>
      <c r="F40" s="51">
        <f t="shared" si="2"/>
        <v>0</v>
      </c>
    </row>
    <row r="41" spans="1:6" s="4" customFormat="1" ht="38.25" x14ac:dyDescent="0.2">
      <c r="A41" s="52" t="s">
        <v>13</v>
      </c>
      <c r="B41" s="53" t="s">
        <v>81</v>
      </c>
      <c r="C41" s="54" t="s">
        <v>7</v>
      </c>
      <c r="D41" s="55">
        <v>2</v>
      </c>
      <c r="E41" s="51"/>
      <c r="F41" s="51">
        <f t="shared" si="2"/>
        <v>0</v>
      </c>
    </row>
    <row r="42" spans="1:6" s="4" customFormat="1" ht="25.5" x14ac:dyDescent="0.2">
      <c r="A42" s="52" t="s">
        <v>13</v>
      </c>
      <c r="B42" s="53" t="s">
        <v>64</v>
      </c>
      <c r="C42" s="54" t="s">
        <v>7</v>
      </c>
      <c r="D42" s="55">
        <v>1</v>
      </c>
      <c r="E42" s="51"/>
      <c r="F42" s="51">
        <f t="shared" si="2"/>
        <v>0</v>
      </c>
    </row>
    <row r="43" spans="1:6" s="4" customFormat="1" ht="25.5" x14ac:dyDescent="0.2">
      <c r="A43" s="52" t="s">
        <v>13</v>
      </c>
      <c r="B43" s="53" t="s">
        <v>82</v>
      </c>
      <c r="C43" s="54" t="s">
        <v>7</v>
      </c>
      <c r="D43" s="55">
        <v>2</v>
      </c>
      <c r="E43" s="51"/>
      <c r="F43" s="51">
        <f t="shared" si="2"/>
        <v>0</v>
      </c>
    </row>
    <row r="44" spans="1:6" s="4" customFormat="1" ht="12.75" x14ac:dyDescent="0.2">
      <c r="A44" s="52" t="s">
        <v>13</v>
      </c>
      <c r="B44" s="53" t="s">
        <v>17</v>
      </c>
      <c r="C44" s="54" t="s">
        <v>7</v>
      </c>
      <c r="D44" s="55">
        <v>1</v>
      </c>
      <c r="E44" s="51"/>
      <c r="F44" s="51">
        <f t="shared" si="2"/>
        <v>0</v>
      </c>
    </row>
    <row r="45" spans="1:6" s="4" customFormat="1" ht="12.75" x14ac:dyDescent="0.2">
      <c r="A45" s="52" t="s">
        <v>13</v>
      </c>
      <c r="B45" s="53" t="s">
        <v>83</v>
      </c>
      <c r="C45" s="54" t="s">
        <v>7</v>
      </c>
      <c r="D45" s="55">
        <v>2</v>
      </c>
      <c r="E45" s="51"/>
      <c r="F45" s="51">
        <f t="shared" si="2"/>
        <v>0</v>
      </c>
    </row>
    <row r="46" spans="1:6" s="4" customFormat="1" ht="12.75" x14ac:dyDescent="0.2">
      <c r="A46" s="52" t="s">
        <v>13</v>
      </c>
      <c r="B46" s="53" t="s">
        <v>75</v>
      </c>
      <c r="C46" s="54" t="s">
        <v>7</v>
      </c>
      <c r="D46" s="55">
        <v>27</v>
      </c>
      <c r="E46" s="51"/>
      <c r="F46" s="51">
        <f t="shared" si="2"/>
        <v>0</v>
      </c>
    </row>
    <row r="47" spans="1:6" s="4" customFormat="1" ht="12.75" x14ac:dyDescent="0.2">
      <c r="A47" s="52" t="s">
        <v>13</v>
      </c>
      <c r="B47" s="53" t="s">
        <v>24</v>
      </c>
      <c r="C47" s="54" t="s">
        <v>7</v>
      </c>
      <c r="D47" s="55">
        <v>3</v>
      </c>
      <c r="E47" s="51"/>
      <c r="F47" s="51">
        <f t="shared" si="2"/>
        <v>0</v>
      </c>
    </row>
    <row r="48" spans="1:6" s="4" customFormat="1" ht="12.75" x14ac:dyDescent="0.2">
      <c r="A48" s="52" t="s">
        <v>13</v>
      </c>
      <c r="B48" s="53" t="s">
        <v>68</v>
      </c>
      <c r="C48" s="54" t="s">
        <v>7</v>
      </c>
      <c r="D48" s="55">
        <v>1</v>
      </c>
      <c r="E48" s="51"/>
      <c r="F48" s="51">
        <f t="shared" si="2"/>
        <v>0</v>
      </c>
    </row>
    <row r="49" spans="1:6" s="4" customFormat="1" ht="12.75" x14ac:dyDescent="0.2">
      <c r="A49" s="52" t="s">
        <v>13</v>
      </c>
      <c r="B49" s="53" t="s">
        <v>19</v>
      </c>
      <c r="C49" s="54" t="s">
        <v>7</v>
      </c>
      <c r="D49" s="55">
        <v>2</v>
      </c>
      <c r="E49" s="51"/>
      <c r="F49" s="51">
        <f t="shared" si="2"/>
        <v>0</v>
      </c>
    </row>
    <row r="50" spans="1:6" s="4" customFormat="1" ht="12.75" x14ac:dyDescent="0.2">
      <c r="A50" s="52" t="s">
        <v>13</v>
      </c>
      <c r="B50" s="53" t="s">
        <v>20</v>
      </c>
      <c r="C50" s="54" t="s">
        <v>7</v>
      </c>
      <c r="D50" s="55">
        <v>3</v>
      </c>
      <c r="E50" s="51"/>
      <c r="F50" s="51">
        <f t="shared" si="2"/>
        <v>0</v>
      </c>
    </row>
    <row r="51" spans="1:6" s="4" customFormat="1" ht="12.75" x14ac:dyDescent="0.2">
      <c r="A51" s="52" t="s">
        <v>13</v>
      </c>
      <c r="B51" s="53" t="s">
        <v>21</v>
      </c>
      <c r="C51" s="54" t="s">
        <v>7</v>
      </c>
      <c r="D51" s="55">
        <v>2</v>
      </c>
      <c r="E51" s="51"/>
      <c r="F51" s="51">
        <f t="shared" si="2"/>
        <v>0</v>
      </c>
    </row>
    <row r="52" spans="1:6" s="4" customFormat="1" ht="25.5" x14ac:dyDescent="0.2">
      <c r="A52" s="52" t="s">
        <v>13</v>
      </c>
      <c r="B52" s="53" t="s">
        <v>27</v>
      </c>
      <c r="C52" s="54" t="s">
        <v>7</v>
      </c>
      <c r="D52" s="55">
        <v>1</v>
      </c>
      <c r="E52" s="51"/>
      <c r="F52" s="51">
        <f t="shared" si="2"/>
        <v>0</v>
      </c>
    </row>
    <row r="53" spans="1:6" s="4" customFormat="1" ht="12.75" x14ac:dyDescent="0.2">
      <c r="A53" s="47" t="s">
        <v>2</v>
      </c>
      <c r="B53" s="48" t="s">
        <v>84</v>
      </c>
      <c r="C53" s="49" t="s">
        <v>23</v>
      </c>
      <c r="D53" s="50">
        <v>1</v>
      </c>
      <c r="E53" s="51">
        <f>F37+F38+F39+F40+F41+F42+F43+F44+F45+F46+F47+F48+F49+F50+F51+F52</f>
        <v>0</v>
      </c>
      <c r="F53" s="51">
        <f>D53*E53</f>
        <v>0</v>
      </c>
    </row>
    <row r="54" spans="1:6" s="4" customFormat="1" ht="63.75" x14ac:dyDescent="0.2">
      <c r="A54" s="14" t="s">
        <v>10</v>
      </c>
      <c r="B54" s="15" t="s">
        <v>85</v>
      </c>
      <c r="C54" s="16"/>
      <c r="D54" s="21"/>
      <c r="E54" s="23"/>
      <c r="F54" s="23"/>
    </row>
    <row r="55" spans="1:6" s="4" customFormat="1" ht="12.75" x14ac:dyDescent="0.2">
      <c r="A55" s="52" t="s">
        <v>13</v>
      </c>
      <c r="B55" s="53" t="s">
        <v>17</v>
      </c>
      <c r="C55" s="54" t="s">
        <v>7</v>
      </c>
      <c r="D55" s="55">
        <v>1</v>
      </c>
      <c r="E55" s="51"/>
      <c r="F55" s="51">
        <f>D55*E55</f>
        <v>0</v>
      </c>
    </row>
    <row r="56" spans="1:6" s="4" customFormat="1" ht="12.75" x14ac:dyDescent="0.2">
      <c r="A56" s="52" t="s">
        <v>13</v>
      </c>
      <c r="B56" s="53" t="s">
        <v>18</v>
      </c>
      <c r="C56" s="54" t="s">
        <v>7</v>
      </c>
      <c r="D56" s="55">
        <v>12</v>
      </c>
      <c r="E56" s="51"/>
      <c r="F56" s="51">
        <f t="shared" ref="F56:F57" si="3">D56*E56</f>
        <v>0</v>
      </c>
    </row>
    <row r="57" spans="1:6" s="4" customFormat="1" ht="25.5" x14ac:dyDescent="0.2">
      <c r="A57" s="52" t="s">
        <v>13</v>
      </c>
      <c r="B57" s="53" t="s">
        <v>27</v>
      </c>
      <c r="C57" s="54" t="s">
        <v>7</v>
      </c>
      <c r="D57" s="55">
        <v>1</v>
      </c>
      <c r="E57" s="51"/>
      <c r="F57" s="51">
        <f t="shared" si="3"/>
        <v>0</v>
      </c>
    </row>
    <row r="58" spans="1:6" s="4" customFormat="1" ht="12.75" x14ac:dyDescent="0.2">
      <c r="A58" s="47" t="s">
        <v>10</v>
      </c>
      <c r="B58" s="48" t="s">
        <v>86</v>
      </c>
      <c r="C58" s="49" t="s">
        <v>23</v>
      </c>
      <c r="D58" s="50">
        <v>4</v>
      </c>
      <c r="E58" s="51">
        <f>F55+F56+F57</f>
        <v>0</v>
      </c>
      <c r="F58" s="51">
        <f>D58*E58</f>
        <v>0</v>
      </c>
    </row>
    <row r="59" spans="1:6" s="4" customFormat="1" ht="63.75" x14ac:dyDescent="0.2">
      <c r="A59" s="14" t="s">
        <v>11</v>
      </c>
      <c r="B59" s="15" t="s">
        <v>87</v>
      </c>
      <c r="C59" s="16"/>
      <c r="D59" s="21"/>
      <c r="E59" s="23"/>
      <c r="F59" s="23"/>
    </row>
    <row r="60" spans="1:6" s="4" customFormat="1" ht="12.75" x14ac:dyDescent="0.2">
      <c r="A60" s="52" t="s">
        <v>13</v>
      </c>
      <c r="B60" s="53" t="s">
        <v>17</v>
      </c>
      <c r="C60" s="54" t="s">
        <v>7</v>
      </c>
      <c r="D60" s="55">
        <v>2</v>
      </c>
      <c r="E60" s="51"/>
      <c r="F60" s="51">
        <f>D60*E60</f>
        <v>0</v>
      </c>
    </row>
    <row r="61" spans="1:6" s="4" customFormat="1" ht="12.75" x14ac:dyDescent="0.2">
      <c r="A61" s="52" t="s">
        <v>13</v>
      </c>
      <c r="B61" s="53" t="s">
        <v>18</v>
      </c>
      <c r="C61" s="54" t="s">
        <v>7</v>
      </c>
      <c r="D61" s="55">
        <v>7</v>
      </c>
      <c r="E61" s="51"/>
      <c r="F61" s="51">
        <f t="shared" ref="F61:F67" si="4">D61*E61</f>
        <v>0</v>
      </c>
    </row>
    <row r="62" spans="1:6" s="4" customFormat="1" ht="12.75" x14ac:dyDescent="0.2">
      <c r="A62" s="52" t="s">
        <v>13</v>
      </c>
      <c r="B62" s="53" t="s">
        <v>19</v>
      </c>
      <c r="C62" s="54" t="s">
        <v>7</v>
      </c>
      <c r="D62" s="55">
        <v>3</v>
      </c>
      <c r="E62" s="51"/>
      <c r="F62" s="51">
        <f t="shared" si="4"/>
        <v>0</v>
      </c>
    </row>
    <row r="63" spans="1:6" s="4" customFormat="1" ht="12.75" x14ac:dyDescent="0.2">
      <c r="A63" s="52" t="s">
        <v>13</v>
      </c>
      <c r="B63" s="53" t="s">
        <v>20</v>
      </c>
      <c r="C63" s="54" t="s">
        <v>7</v>
      </c>
      <c r="D63" s="55">
        <v>1</v>
      </c>
      <c r="E63" s="51"/>
      <c r="F63" s="51">
        <f t="shared" si="4"/>
        <v>0</v>
      </c>
    </row>
    <row r="64" spans="1:6" ht="12.75" x14ac:dyDescent="0.2">
      <c r="A64" s="52" t="s">
        <v>13</v>
      </c>
      <c r="B64" s="53" t="s">
        <v>21</v>
      </c>
      <c r="C64" s="54" t="s">
        <v>7</v>
      </c>
      <c r="D64" s="55">
        <v>3</v>
      </c>
      <c r="E64" s="57"/>
      <c r="F64" s="51">
        <f t="shared" si="4"/>
        <v>0</v>
      </c>
    </row>
    <row r="65" spans="1:6" s="4" customFormat="1" ht="25.5" x14ac:dyDescent="0.2">
      <c r="A65" s="52" t="s">
        <v>13</v>
      </c>
      <c r="B65" s="53" t="s">
        <v>88</v>
      </c>
      <c r="C65" s="54" t="s">
        <v>7</v>
      </c>
      <c r="D65" s="55">
        <v>1</v>
      </c>
      <c r="E65" s="51"/>
      <c r="F65" s="51">
        <f t="shared" si="4"/>
        <v>0</v>
      </c>
    </row>
    <row r="66" spans="1:6" s="4" customFormat="1" ht="25.5" x14ac:dyDescent="0.2">
      <c r="A66" s="52" t="s">
        <v>13</v>
      </c>
      <c r="B66" s="53" t="s">
        <v>89</v>
      </c>
      <c r="C66" s="54" t="s">
        <v>7</v>
      </c>
      <c r="D66" s="55">
        <v>2</v>
      </c>
      <c r="E66" s="51"/>
      <c r="F66" s="51">
        <f t="shared" si="4"/>
        <v>0</v>
      </c>
    </row>
    <row r="67" spans="1:6" s="4" customFormat="1" ht="25.5" x14ac:dyDescent="0.2">
      <c r="A67" s="52" t="s">
        <v>13</v>
      </c>
      <c r="B67" s="53" t="s">
        <v>27</v>
      </c>
      <c r="C67" s="54" t="s">
        <v>7</v>
      </c>
      <c r="D67" s="55">
        <v>1</v>
      </c>
      <c r="E67" s="51"/>
      <c r="F67" s="51">
        <f t="shared" si="4"/>
        <v>0</v>
      </c>
    </row>
    <row r="68" spans="1:6" s="4" customFormat="1" ht="12.75" x14ac:dyDescent="0.2">
      <c r="A68" s="47" t="s">
        <v>11</v>
      </c>
      <c r="B68" s="48" t="s">
        <v>90</v>
      </c>
      <c r="C68" s="49" t="s">
        <v>23</v>
      </c>
      <c r="D68" s="50">
        <v>1</v>
      </c>
      <c r="E68" s="51">
        <f>F60+F61+F62+F63+F64+F65+F66+F67</f>
        <v>0</v>
      </c>
      <c r="F68" s="51">
        <f>D68*E68</f>
        <v>0</v>
      </c>
    </row>
    <row r="69" spans="1:6" s="4" customFormat="1" ht="38.25" x14ac:dyDescent="0.2">
      <c r="A69" s="52" t="s">
        <v>25</v>
      </c>
      <c r="B69" s="53" t="s">
        <v>91</v>
      </c>
      <c r="C69" s="54" t="s">
        <v>7</v>
      </c>
      <c r="D69" s="55">
        <v>3</v>
      </c>
      <c r="E69" s="51"/>
      <c r="F69" s="51">
        <f>D69*E69</f>
        <v>0</v>
      </c>
    </row>
    <row r="70" spans="1:6" s="4" customFormat="1" ht="38.25" x14ac:dyDescent="0.2">
      <c r="A70" s="52" t="s">
        <v>26</v>
      </c>
      <c r="B70" s="53" t="s">
        <v>92</v>
      </c>
      <c r="C70" s="54" t="s">
        <v>7</v>
      </c>
      <c r="D70" s="55">
        <v>5</v>
      </c>
      <c r="E70" s="51"/>
      <c r="F70" s="51">
        <f>D70*E70</f>
        <v>0</v>
      </c>
    </row>
    <row r="71" spans="1:6" s="4" customFormat="1" ht="38.25" x14ac:dyDescent="0.2">
      <c r="A71" s="52" t="s">
        <v>28</v>
      </c>
      <c r="B71" s="53" t="s">
        <v>93</v>
      </c>
      <c r="C71" s="54" t="s">
        <v>7</v>
      </c>
      <c r="D71" s="55">
        <v>3</v>
      </c>
      <c r="E71" s="51"/>
      <c r="F71" s="51">
        <f t="shared" ref="F71:F72" si="5">D71*E71</f>
        <v>0</v>
      </c>
    </row>
    <row r="72" spans="1:6" s="4" customFormat="1" ht="38.25" x14ac:dyDescent="0.2">
      <c r="A72" s="52" t="s">
        <v>29</v>
      </c>
      <c r="B72" s="53" t="s">
        <v>94</v>
      </c>
      <c r="C72" s="54" t="s">
        <v>7</v>
      </c>
      <c r="D72" s="55">
        <v>3</v>
      </c>
      <c r="E72" s="51"/>
      <c r="F72" s="51">
        <f t="shared" si="5"/>
        <v>0</v>
      </c>
    </row>
    <row r="73" spans="1:6" ht="38.25" x14ac:dyDescent="0.2">
      <c r="A73" s="14" t="s">
        <v>30</v>
      </c>
      <c r="B73" s="15" t="s">
        <v>95</v>
      </c>
      <c r="C73" s="16"/>
      <c r="D73" s="21"/>
      <c r="E73" s="24"/>
      <c r="F73" s="24"/>
    </row>
    <row r="74" spans="1:6" s="4" customFormat="1" ht="12.75" x14ac:dyDescent="0.2">
      <c r="A74" s="52" t="s">
        <v>13</v>
      </c>
      <c r="B74" s="53" t="s">
        <v>96</v>
      </c>
      <c r="C74" s="54" t="s">
        <v>9</v>
      </c>
      <c r="D74" s="55">
        <v>40</v>
      </c>
      <c r="E74" s="51"/>
      <c r="F74" s="51">
        <f>D74*E74</f>
        <v>0</v>
      </c>
    </row>
    <row r="75" spans="1:6" s="4" customFormat="1" ht="12.75" x14ac:dyDescent="0.2">
      <c r="A75" s="52" t="s">
        <v>13</v>
      </c>
      <c r="B75" s="53" t="s">
        <v>97</v>
      </c>
      <c r="C75" s="54" t="s">
        <v>9</v>
      </c>
      <c r="D75" s="55">
        <v>40</v>
      </c>
      <c r="E75" s="51"/>
      <c r="F75" s="51">
        <f t="shared" ref="F75:F81" si="6">D75*E75</f>
        <v>0</v>
      </c>
    </row>
    <row r="76" spans="1:6" s="4" customFormat="1" ht="12.75" x14ac:dyDescent="0.2">
      <c r="A76" s="52" t="s">
        <v>13</v>
      </c>
      <c r="B76" s="53" t="s">
        <v>98</v>
      </c>
      <c r="C76" s="54" t="s">
        <v>9</v>
      </c>
      <c r="D76" s="55">
        <v>10</v>
      </c>
      <c r="E76" s="51"/>
      <c r="F76" s="51">
        <f t="shared" si="6"/>
        <v>0</v>
      </c>
    </row>
    <row r="77" spans="1:6" s="4" customFormat="1" ht="12.75" x14ac:dyDescent="0.2">
      <c r="A77" s="52" t="s">
        <v>13</v>
      </c>
      <c r="B77" s="53" t="s">
        <v>99</v>
      </c>
      <c r="C77" s="54" t="s">
        <v>9</v>
      </c>
      <c r="D77" s="55">
        <v>10</v>
      </c>
      <c r="E77" s="51"/>
      <c r="F77" s="51">
        <f t="shared" si="6"/>
        <v>0</v>
      </c>
    </row>
    <row r="78" spans="1:6" s="4" customFormat="1" ht="12.75" x14ac:dyDescent="0.2">
      <c r="A78" s="52" t="s">
        <v>13</v>
      </c>
      <c r="B78" s="53" t="s">
        <v>100</v>
      </c>
      <c r="C78" s="54" t="s">
        <v>9</v>
      </c>
      <c r="D78" s="55">
        <v>35</v>
      </c>
      <c r="E78" s="51"/>
      <c r="F78" s="51">
        <f t="shared" si="6"/>
        <v>0</v>
      </c>
    </row>
    <row r="79" spans="1:6" s="4" customFormat="1" ht="12.75" x14ac:dyDescent="0.2">
      <c r="A79" s="52" t="s">
        <v>13</v>
      </c>
      <c r="B79" s="53" t="s">
        <v>101</v>
      </c>
      <c r="C79" s="54" t="s">
        <v>9</v>
      </c>
      <c r="D79" s="55">
        <v>40</v>
      </c>
      <c r="E79" s="51"/>
      <c r="F79" s="51">
        <f t="shared" si="6"/>
        <v>0</v>
      </c>
    </row>
    <row r="80" spans="1:6" s="4" customFormat="1" ht="12.75" x14ac:dyDescent="0.2">
      <c r="A80" s="52" t="s">
        <v>13</v>
      </c>
      <c r="B80" s="53" t="s">
        <v>102</v>
      </c>
      <c r="C80" s="54" t="s">
        <v>9</v>
      </c>
      <c r="D80" s="55">
        <v>20</v>
      </c>
      <c r="E80" s="51"/>
      <c r="F80" s="51">
        <f t="shared" si="6"/>
        <v>0</v>
      </c>
    </row>
    <row r="81" spans="1:6" s="4" customFormat="1" ht="12.75" x14ac:dyDescent="0.2">
      <c r="A81" s="52" t="s">
        <v>13</v>
      </c>
      <c r="B81" s="53" t="s">
        <v>103</v>
      </c>
      <c r="C81" s="54" t="s">
        <v>9</v>
      </c>
      <c r="D81" s="55">
        <v>80</v>
      </c>
      <c r="E81" s="51"/>
      <c r="F81" s="51">
        <f t="shared" si="6"/>
        <v>0</v>
      </c>
    </row>
    <row r="82" spans="1:6" s="4" customFormat="1" ht="51" x14ac:dyDescent="0.2">
      <c r="A82" s="14" t="s">
        <v>31</v>
      </c>
      <c r="B82" s="15" t="s">
        <v>140</v>
      </c>
      <c r="C82" s="16"/>
      <c r="D82" s="21"/>
      <c r="E82" s="23"/>
      <c r="F82" s="23"/>
    </row>
    <row r="83" spans="1:6" s="4" customFormat="1" ht="12.75" x14ac:dyDescent="0.2">
      <c r="A83" s="52" t="s">
        <v>13</v>
      </c>
      <c r="B83" s="53" t="s">
        <v>104</v>
      </c>
      <c r="C83" s="54" t="s">
        <v>9</v>
      </c>
      <c r="D83" s="55">
        <v>30</v>
      </c>
      <c r="E83" s="51"/>
      <c r="F83" s="51">
        <f>D83*E83</f>
        <v>0</v>
      </c>
    </row>
    <row r="84" spans="1:6" s="4" customFormat="1" ht="12.75" x14ac:dyDescent="0.2">
      <c r="A84" s="52" t="s">
        <v>13</v>
      </c>
      <c r="B84" s="53" t="s">
        <v>105</v>
      </c>
      <c r="C84" s="54" t="s">
        <v>9</v>
      </c>
      <c r="D84" s="55">
        <v>40</v>
      </c>
      <c r="E84" s="51"/>
      <c r="F84" s="51">
        <f>D84*E84</f>
        <v>0</v>
      </c>
    </row>
    <row r="85" spans="1:6" s="4" customFormat="1" ht="38.25" x14ac:dyDescent="0.2">
      <c r="A85" s="52" t="s">
        <v>32</v>
      </c>
      <c r="B85" s="53" t="s">
        <v>107</v>
      </c>
      <c r="C85" s="54" t="s">
        <v>9</v>
      </c>
      <c r="D85" s="55">
        <v>10</v>
      </c>
      <c r="E85" s="51"/>
      <c r="F85" s="51">
        <f t="shared" ref="F85:F87" si="7">D85*E85</f>
        <v>0</v>
      </c>
    </row>
    <row r="86" spans="1:6" s="4" customFormat="1" ht="38.25" x14ac:dyDescent="0.2">
      <c r="A86" s="52" t="s">
        <v>33</v>
      </c>
      <c r="B86" s="53" t="s">
        <v>106</v>
      </c>
      <c r="C86" s="54" t="s">
        <v>9</v>
      </c>
      <c r="D86" s="55">
        <v>20</v>
      </c>
      <c r="E86" s="51"/>
      <c r="F86" s="51">
        <f t="shared" si="7"/>
        <v>0</v>
      </c>
    </row>
    <row r="87" spans="1:6" s="4" customFormat="1" ht="12.75" x14ac:dyDescent="0.2">
      <c r="A87" s="52" t="s">
        <v>34</v>
      </c>
      <c r="B87" s="53" t="s">
        <v>39</v>
      </c>
      <c r="C87" s="54" t="s">
        <v>23</v>
      </c>
      <c r="D87" s="55">
        <v>1</v>
      </c>
      <c r="E87" s="51"/>
      <c r="F87" s="51">
        <f t="shared" si="7"/>
        <v>0</v>
      </c>
    </row>
    <row r="88" spans="1:6" s="4" customFormat="1" ht="25.5" x14ac:dyDescent="0.2">
      <c r="A88" s="52" t="s">
        <v>35</v>
      </c>
      <c r="B88" s="53" t="s">
        <v>40</v>
      </c>
      <c r="C88" s="54" t="s">
        <v>23</v>
      </c>
      <c r="D88" s="55">
        <v>1</v>
      </c>
      <c r="E88" s="51"/>
      <c r="F88" s="51">
        <f>D88*E88</f>
        <v>0</v>
      </c>
    </row>
    <row r="89" spans="1:6" s="4" customFormat="1" ht="25.5" x14ac:dyDescent="0.2">
      <c r="A89" s="52" t="s">
        <v>36</v>
      </c>
      <c r="B89" s="53" t="s">
        <v>41</v>
      </c>
      <c r="C89" s="54" t="s">
        <v>23</v>
      </c>
      <c r="D89" s="55">
        <v>1</v>
      </c>
      <c r="E89" s="51"/>
      <c r="F89" s="51">
        <f>D89*E89</f>
        <v>0</v>
      </c>
    </row>
    <row r="90" spans="1:6" s="4" customFormat="1" ht="31.5" x14ac:dyDescent="0.25">
      <c r="A90" s="9" t="s">
        <v>1</v>
      </c>
      <c r="B90" s="10" t="s">
        <v>14</v>
      </c>
      <c r="C90" s="17" t="s">
        <v>160</v>
      </c>
      <c r="D90" s="22"/>
      <c r="E90" s="23"/>
      <c r="F90" s="25">
        <f>F12+F36+F53+F58+F68+F69+F70+F71+F72+F74+F75+F76+F77+F78+F79+F80+F81+F83+F84+F85+F86+F87+F88+F89</f>
        <v>0</v>
      </c>
    </row>
  </sheetData>
  <printOptions gridLines="1"/>
  <pageMargins left="0.59055118110236227" right="0.19685039370078741" top="0.19685039370078741" bottom="0.19685039370078741" header="0.23622047244094491" footer="0.19685039370078741"/>
  <pageSetup paperSize="9" firstPageNumber="13" fitToHeight="21" pageOrder="overThenDown" orientation="portrait" blackAndWhite="1"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zoomScaleSheetLayoutView="130" workbookViewId="0">
      <selection activeCell="B2" sqref="B2"/>
    </sheetView>
  </sheetViews>
  <sheetFormatPr defaultColWidth="12.5703125" defaultRowHeight="11.25" x14ac:dyDescent="0.2"/>
  <cols>
    <col min="1" max="1" width="5.7109375" style="5" customWidth="1"/>
    <col min="2" max="2" width="44.7109375" style="1" customWidth="1"/>
    <col min="3" max="3" width="7.7109375" style="2" customWidth="1"/>
    <col min="4" max="4" width="8.7109375" style="22" customWidth="1"/>
    <col min="5" max="5" width="12.7109375" style="2" customWidth="1"/>
    <col min="6" max="6" width="14.7109375" style="2" customWidth="1"/>
    <col min="7" max="16384" width="12.5703125" style="3"/>
  </cols>
  <sheetData>
    <row r="1" spans="1:6" s="4" customFormat="1" ht="24" x14ac:dyDescent="0.2">
      <c r="A1" s="18" t="s">
        <v>51</v>
      </c>
      <c r="B1" s="7" t="s">
        <v>4</v>
      </c>
      <c r="C1" s="6" t="s">
        <v>5</v>
      </c>
      <c r="D1" s="19" t="s">
        <v>6</v>
      </c>
      <c r="E1" s="8" t="s">
        <v>3</v>
      </c>
      <c r="F1" s="13" t="s">
        <v>0</v>
      </c>
    </row>
    <row r="2" spans="1:6" s="4" customFormat="1" ht="15.75" x14ac:dyDescent="0.2">
      <c r="A2" s="9" t="s">
        <v>8</v>
      </c>
      <c r="B2" s="10" t="s">
        <v>108</v>
      </c>
      <c r="C2" s="11"/>
      <c r="D2" s="20"/>
      <c r="E2" s="12"/>
      <c r="F2" s="12"/>
    </row>
    <row r="3" spans="1:6" s="4" customFormat="1" ht="38.25" x14ac:dyDescent="0.2">
      <c r="A3" s="14" t="s">
        <v>1</v>
      </c>
      <c r="B3" s="15" t="s">
        <v>111</v>
      </c>
      <c r="C3" s="16" t="s">
        <v>110</v>
      </c>
      <c r="D3" s="21">
        <v>75</v>
      </c>
      <c r="E3" s="23"/>
      <c r="F3" s="23">
        <f>D3*E3</f>
        <v>0</v>
      </c>
    </row>
    <row r="4" spans="1:6" s="4" customFormat="1" ht="89.25" x14ac:dyDescent="0.2">
      <c r="A4" s="14" t="s">
        <v>8</v>
      </c>
      <c r="B4" s="15" t="s">
        <v>112</v>
      </c>
      <c r="C4" s="16" t="s">
        <v>9</v>
      </c>
      <c r="D4" s="21">
        <v>90</v>
      </c>
      <c r="E4" s="23"/>
      <c r="F4" s="23">
        <f t="shared" ref="F4:F5" si="0">D4*E4</f>
        <v>0</v>
      </c>
    </row>
    <row r="5" spans="1:6" s="4" customFormat="1" ht="89.25" x14ac:dyDescent="0.2">
      <c r="A5" s="14" t="s">
        <v>2</v>
      </c>
      <c r="B5" s="15" t="s">
        <v>113</v>
      </c>
      <c r="C5" s="16" t="s">
        <v>9</v>
      </c>
      <c r="D5" s="21">
        <v>10</v>
      </c>
      <c r="E5" s="23"/>
      <c r="F5" s="23">
        <f t="shared" si="0"/>
        <v>0</v>
      </c>
    </row>
    <row r="6" spans="1:6" s="4" customFormat="1" ht="25.5" x14ac:dyDescent="0.2">
      <c r="A6" s="14" t="s">
        <v>10</v>
      </c>
      <c r="B6" s="15" t="s">
        <v>114</v>
      </c>
      <c r="C6" s="16"/>
      <c r="D6" s="21"/>
      <c r="E6" s="23"/>
      <c r="F6" s="23"/>
    </row>
    <row r="7" spans="1:6" s="4" customFormat="1" ht="12.75" x14ac:dyDescent="0.2">
      <c r="A7" s="14" t="s">
        <v>13</v>
      </c>
      <c r="B7" s="15" t="s">
        <v>42</v>
      </c>
      <c r="C7" s="16" t="s">
        <v>9</v>
      </c>
      <c r="D7" s="21">
        <v>700</v>
      </c>
      <c r="E7" s="23"/>
      <c r="F7" s="23">
        <f>D7*E7</f>
        <v>0</v>
      </c>
    </row>
    <row r="8" spans="1:6" s="4" customFormat="1" ht="12.75" x14ac:dyDescent="0.2">
      <c r="A8" s="14" t="s">
        <v>13</v>
      </c>
      <c r="B8" s="15" t="s">
        <v>43</v>
      </c>
      <c r="C8" s="16" t="s">
        <v>9</v>
      </c>
      <c r="D8" s="21">
        <v>17</v>
      </c>
      <c r="E8" s="23"/>
      <c r="F8" s="23">
        <f t="shared" ref="F8:F10" si="1">D8*E8</f>
        <v>0</v>
      </c>
    </row>
    <row r="9" spans="1:6" s="4" customFormat="1" ht="12.75" x14ac:dyDescent="0.2">
      <c r="A9" s="14" t="s">
        <v>13</v>
      </c>
      <c r="B9" s="15" t="s">
        <v>44</v>
      </c>
      <c r="C9" s="16" t="s">
        <v>9</v>
      </c>
      <c r="D9" s="21">
        <v>17</v>
      </c>
      <c r="E9" s="23"/>
      <c r="F9" s="23">
        <f t="shared" si="1"/>
        <v>0</v>
      </c>
    </row>
    <row r="10" spans="1:6" s="4" customFormat="1" ht="12.75" x14ac:dyDescent="0.2">
      <c r="A10" s="14" t="s">
        <v>13</v>
      </c>
      <c r="B10" s="15" t="s">
        <v>38</v>
      </c>
      <c r="C10" s="16" t="s">
        <v>9</v>
      </c>
      <c r="D10" s="21">
        <v>50</v>
      </c>
      <c r="E10" s="23"/>
      <c r="F10" s="23">
        <f t="shared" si="1"/>
        <v>0</v>
      </c>
    </row>
    <row r="11" spans="1:6" s="4" customFormat="1" ht="38.25" x14ac:dyDescent="0.2">
      <c r="A11" s="14" t="s">
        <v>11</v>
      </c>
      <c r="B11" s="15" t="s">
        <v>115</v>
      </c>
      <c r="C11" s="16"/>
      <c r="D11" s="21"/>
      <c r="E11" s="23"/>
      <c r="F11" s="23"/>
    </row>
    <row r="12" spans="1:6" s="4" customFormat="1" ht="12.75" x14ac:dyDescent="0.2">
      <c r="A12" s="14" t="s">
        <v>13</v>
      </c>
      <c r="B12" s="15" t="s">
        <v>116</v>
      </c>
      <c r="C12" s="16" t="s">
        <v>9</v>
      </c>
      <c r="D12" s="21">
        <v>30</v>
      </c>
      <c r="E12" s="23"/>
      <c r="F12" s="23">
        <f>D12*E12</f>
        <v>0</v>
      </c>
    </row>
    <row r="13" spans="1:6" s="4" customFormat="1" ht="12.75" x14ac:dyDescent="0.2">
      <c r="A13" s="14" t="s">
        <v>13</v>
      </c>
      <c r="B13" s="15" t="s">
        <v>47</v>
      </c>
      <c r="C13" s="16" t="s">
        <v>9</v>
      </c>
      <c r="D13" s="21">
        <v>25</v>
      </c>
      <c r="E13" s="23"/>
      <c r="F13" s="23">
        <f t="shared" ref="F13:F14" si="2">D13*E13</f>
        <v>0</v>
      </c>
    </row>
    <row r="14" spans="1:6" s="4" customFormat="1" ht="12.75" x14ac:dyDescent="0.2">
      <c r="A14" s="14" t="s">
        <v>13</v>
      </c>
      <c r="B14" s="15" t="s">
        <v>48</v>
      </c>
      <c r="C14" s="16" t="s">
        <v>9</v>
      </c>
      <c r="D14" s="21">
        <v>10</v>
      </c>
      <c r="E14" s="23"/>
      <c r="F14" s="23">
        <f t="shared" si="2"/>
        <v>0</v>
      </c>
    </row>
    <row r="15" spans="1:6" s="4" customFormat="1" ht="25.5" x14ac:dyDescent="0.2">
      <c r="A15" s="14" t="s">
        <v>25</v>
      </c>
      <c r="B15" s="15" t="s">
        <v>117</v>
      </c>
      <c r="C15" s="16"/>
      <c r="D15" s="21"/>
      <c r="E15" s="23"/>
      <c r="F15" s="23"/>
    </row>
    <row r="16" spans="1:6" s="4" customFormat="1" ht="12.75" x14ac:dyDescent="0.2">
      <c r="A16" s="14" t="s">
        <v>13</v>
      </c>
      <c r="B16" s="15" t="s">
        <v>118</v>
      </c>
      <c r="C16" s="16" t="s">
        <v>9</v>
      </c>
      <c r="D16" s="21">
        <v>15</v>
      </c>
      <c r="E16" s="23"/>
      <c r="F16" s="23">
        <f>D16*E16</f>
        <v>0</v>
      </c>
    </row>
    <row r="17" spans="1:6" s="4" customFormat="1" ht="12.75" x14ac:dyDescent="0.2">
      <c r="A17" s="14" t="s">
        <v>13</v>
      </c>
      <c r="B17" s="15" t="s">
        <v>119</v>
      </c>
      <c r="C17" s="16" t="s">
        <v>9</v>
      </c>
      <c r="D17" s="21">
        <v>15</v>
      </c>
      <c r="E17" s="23"/>
      <c r="F17" s="23">
        <f>D17*E17</f>
        <v>0</v>
      </c>
    </row>
    <row r="18" spans="1:6" s="4" customFormat="1" ht="38.25" x14ac:dyDescent="0.2">
      <c r="A18" s="14" t="s">
        <v>26</v>
      </c>
      <c r="B18" s="15" t="s">
        <v>120</v>
      </c>
      <c r="C18" s="16"/>
      <c r="D18" s="21"/>
      <c r="E18" s="23"/>
      <c r="F18" s="23"/>
    </row>
    <row r="19" spans="1:6" s="4" customFormat="1" ht="12.75" x14ac:dyDescent="0.2">
      <c r="A19" s="14" t="s">
        <v>13</v>
      </c>
      <c r="B19" s="15" t="s">
        <v>121</v>
      </c>
      <c r="C19" s="16" t="s">
        <v>9</v>
      </c>
      <c r="D19" s="21">
        <v>35</v>
      </c>
      <c r="E19" s="23"/>
      <c r="F19" s="23">
        <f>D19*E19</f>
        <v>0</v>
      </c>
    </row>
    <row r="20" spans="1:6" s="4" customFormat="1" ht="12.75" x14ac:dyDescent="0.2">
      <c r="A20" s="14" t="s">
        <v>13</v>
      </c>
      <c r="B20" s="15" t="s">
        <v>122</v>
      </c>
      <c r="C20" s="16" t="s">
        <v>9</v>
      </c>
      <c r="D20" s="21">
        <v>10</v>
      </c>
      <c r="E20" s="23"/>
      <c r="F20" s="23">
        <f>D20*E20</f>
        <v>0</v>
      </c>
    </row>
    <row r="21" spans="1:6" s="4" customFormat="1" ht="25.5" x14ac:dyDescent="0.2">
      <c r="A21" s="14" t="s">
        <v>28</v>
      </c>
      <c r="B21" s="15" t="s">
        <v>123</v>
      </c>
      <c r="C21" s="16"/>
      <c r="D21" s="21"/>
      <c r="E21" s="23"/>
      <c r="F21" s="23"/>
    </row>
    <row r="22" spans="1:6" s="4" customFormat="1" ht="12.75" x14ac:dyDescent="0.2">
      <c r="A22" s="14" t="s">
        <v>13</v>
      </c>
      <c r="B22" s="15" t="s">
        <v>124</v>
      </c>
      <c r="C22" s="16" t="s">
        <v>9</v>
      </c>
      <c r="D22" s="21">
        <v>30</v>
      </c>
      <c r="E22" s="23"/>
      <c r="F22" s="23">
        <f>D22*E22</f>
        <v>0</v>
      </c>
    </row>
    <row r="23" spans="1:6" s="4" customFormat="1" ht="12.75" x14ac:dyDescent="0.2">
      <c r="A23" s="14" t="s">
        <v>13</v>
      </c>
      <c r="B23" s="15" t="s">
        <v>125</v>
      </c>
      <c r="C23" s="16" t="s">
        <v>9</v>
      </c>
      <c r="D23" s="21">
        <v>30</v>
      </c>
      <c r="E23" s="23"/>
      <c r="F23" s="23">
        <f>D23*E23</f>
        <v>0</v>
      </c>
    </row>
    <row r="24" spans="1:6" s="4" customFormat="1" ht="38.25" x14ac:dyDescent="0.2">
      <c r="A24" s="14" t="s">
        <v>29</v>
      </c>
      <c r="B24" s="15" t="s">
        <v>148</v>
      </c>
      <c r="C24" s="16"/>
      <c r="D24" s="21"/>
      <c r="E24" s="23"/>
      <c r="F24" s="23"/>
    </row>
    <row r="25" spans="1:6" s="4" customFormat="1" ht="12.75" x14ac:dyDescent="0.2">
      <c r="A25" s="14" t="s">
        <v>13</v>
      </c>
      <c r="B25" s="15" t="s">
        <v>127</v>
      </c>
      <c r="C25" s="16" t="s">
        <v>9</v>
      </c>
      <c r="D25" s="21">
        <v>10</v>
      </c>
      <c r="E25" s="23"/>
      <c r="F25" s="23">
        <f>D25*E25</f>
        <v>0</v>
      </c>
    </row>
    <row r="26" spans="1:6" s="4" customFormat="1" ht="12.75" x14ac:dyDescent="0.2">
      <c r="A26" s="14" t="s">
        <v>13</v>
      </c>
      <c r="B26" s="15" t="s">
        <v>128</v>
      </c>
      <c r="C26" s="16" t="s">
        <v>9</v>
      </c>
      <c r="D26" s="21">
        <v>30</v>
      </c>
      <c r="E26" s="23"/>
      <c r="F26" s="23">
        <f t="shared" ref="F26:F30" si="3">D26*E26</f>
        <v>0</v>
      </c>
    </row>
    <row r="27" spans="1:6" s="4" customFormat="1" ht="12.75" x14ac:dyDescent="0.2">
      <c r="A27" s="14" t="s">
        <v>13</v>
      </c>
      <c r="B27" s="15" t="s">
        <v>126</v>
      </c>
      <c r="C27" s="16" t="s">
        <v>9</v>
      </c>
      <c r="D27" s="21">
        <v>265</v>
      </c>
      <c r="E27" s="23"/>
      <c r="F27" s="23">
        <f t="shared" si="3"/>
        <v>0</v>
      </c>
    </row>
    <row r="28" spans="1:6" s="4" customFormat="1" ht="51" x14ac:dyDescent="0.2">
      <c r="A28" s="14" t="s">
        <v>30</v>
      </c>
      <c r="B28" s="15" t="s">
        <v>129</v>
      </c>
      <c r="C28" s="16" t="s">
        <v>7</v>
      </c>
      <c r="D28" s="21">
        <v>1</v>
      </c>
      <c r="E28" s="23"/>
      <c r="F28" s="23">
        <f t="shared" si="3"/>
        <v>0</v>
      </c>
    </row>
    <row r="29" spans="1:6" s="4" customFormat="1" ht="38.25" x14ac:dyDescent="0.2">
      <c r="A29" s="14" t="s">
        <v>31</v>
      </c>
      <c r="B29" s="15" t="s">
        <v>130</v>
      </c>
      <c r="C29" s="16" t="s">
        <v>9</v>
      </c>
      <c r="D29" s="21">
        <v>10</v>
      </c>
      <c r="E29" s="23"/>
      <c r="F29" s="23">
        <f t="shared" si="3"/>
        <v>0</v>
      </c>
    </row>
    <row r="30" spans="1:6" s="4" customFormat="1" ht="51" x14ac:dyDescent="0.2">
      <c r="A30" s="14" t="s">
        <v>32</v>
      </c>
      <c r="B30" s="15" t="s">
        <v>131</v>
      </c>
      <c r="C30" s="16" t="s">
        <v>9</v>
      </c>
      <c r="D30" s="21">
        <v>10</v>
      </c>
      <c r="E30" s="23"/>
      <c r="F30" s="23">
        <f t="shared" si="3"/>
        <v>0</v>
      </c>
    </row>
    <row r="31" spans="1:6" s="4" customFormat="1" ht="38.25" x14ac:dyDescent="0.2">
      <c r="A31" s="14" t="s">
        <v>33</v>
      </c>
      <c r="B31" s="15" t="s">
        <v>132</v>
      </c>
      <c r="C31" s="16"/>
      <c r="D31" s="21"/>
      <c r="E31" s="23"/>
      <c r="F31" s="23"/>
    </row>
    <row r="32" spans="1:6" s="4" customFormat="1" ht="12.75" x14ac:dyDescent="0.2">
      <c r="A32" s="14" t="s">
        <v>13</v>
      </c>
      <c r="B32" s="15" t="s">
        <v>141</v>
      </c>
      <c r="C32" s="16" t="s">
        <v>9</v>
      </c>
      <c r="D32" s="21">
        <v>10</v>
      </c>
      <c r="E32" s="23"/>
      <c r="F32" s="23">
        <f>D32*E32</f>
        <v>0</v>
      </c>
    </row>
    <row r="33" spans="1:6" s="4" customFormat="1" ht="12.75" x14ac:dyDescent="0.2">
      <c r="A33" s="14" t="s">
        <v>13</v>
      </c>
      <c r="B33" s="15" t="s">
        <v>45</v>
      </c>
      <c r="C33" s="16" t="s">
        <v>9</v>
      </c>
      <c r="D33" s="21">
        <v>10</v>
      </c>
      <c r="E33" s="23"/>
      <c r="F33" s="23">
        <f t="shared" ref="F33:F38" si="4">D33*E33</f>
        <v>0</v>
      </c>
    </row>
    <row r="34" spans="1:6" s="4" customFormat="1" ht="12.75" x14ac:dyDescent="0.2">
      <c r="A34" s="14" t="s">
        <v>13</v>
      </c>
      <c r="B34" s="15" t="s">
        <v>46</v>
      </c>
      <c r="C34" s="16" t="s">
        <v>9</v>
      </c>
      <c r="D34" s="21">
        <v>50</v>
      </c>
      <c r="E34" s="23"/>
      <c r="F34" s="23">
        <f t="shared" si="4"/>
        <v>0</v>
      </c>
    </row>
    <row r="35" spans="1:6" s="4" customFormat="1" ht="51" x14ac:dyDescent="0.2">
      <c r="A35" s="14" t="s">
        <v>34</v>
      </c>
      <c r="B35" s="15" t="s">
        <v>133</v>
      </c>
      <c r="C35" s="16" t="s">
        <v>7</v>
      </c>
      <c r="D35" s="21">
        <v>20</v>
      </c>
      <c r="E35" s="23"/>
      <c r="F35" s="23">
        <f t="shared" si="4"/>
        <v>0</v>
      </c>
    </row>
    <row r="36" spans="1:6" s="4" customFormat="1" ht="89.25" x14ac:dyDescent="0.2">
      <c r="A36" s="14" t="s">
        <v>35</v>
      </c>
      <c r="B36" s="15" t="s">
        <v>134</v>
      </c>
      <c r="C36" s="16" t="s">
        <v>7</v>
      </c>
      <c r="D36" s="21">
        <v>7</v>
      </c>
      <c r="E36" s="23"/>
      <c r="F36" s="23">
        <f t="shared" si="4"/>
        <v>0</v>
      </c>
    </row>
    <row r="37" spans="1:6" s="4" customFormat="1" ht="89.25" x14ac:dyDescent="0.2">
      <c r="A37" s="14" t="s">
        <v>36</v>
      </c>
      <c r="B37" s="15" t="s">
        <v>134</v>
      </c>
      <c r="C37" s="16" t="s">
        <v>7</v>
      </c>
      <c r="D37" s="21">
        <v>4</v>
      </c>
      <c r="E37" s="23"/>
      <c r="F37" s="23">
        <f t="shared" si="4"/>
        <v>0</v>
      </c>
    </row>
    <row r="38" spans="1:6" s="4" customFormat="1" ht="12.75" x14ac:dyDescent="0.2">
      <c r="A38" s="14" t="s">
        <v>37</v>
      </c>
      <c r="B38" s="15" t="s">
        <v>39</v>
      </c>
      <c r="C38" s="16" t="s">
        <v>23</v>
      </c>
      <c r="D38" s="21">
        <v>1</v>
      </c>
      <c r="E38" s="23"/>
      <c r="F38" s="23">
        <f t="shared" si="4"/>
        <v>0</v>
      </c>
    </row>
    <row r="39" spans="1:6" ht="31.5" x14ac:dyDescent="0.25">
      <c r="A39" s="9" t="s">
        <v>8</v>
      </c>
      <c r="B39" s="10" t="s">
        <v>109</v>
      </c>
      <c r="C39" s="17" t="s">
        <v>160</v>
      </c>
      <c r="E39" s="24"/>
      <c r="F39" s="25">
        <f>SUM(F2:F38)</f>
        <v>0</v>
      </c>
    </row>
  </sheetData>
  <printOptions gridLines="1"/>
  <pageMargins left="0.59055118110236227" right="0.19685039370078741" top="0.19685039370078741" bottom="0.19685039370078741" header="0.23622047244094491" footer="0.19685039370078741"/>
  <pageSetup paperSize="9" firstPageNumber="13" fitToHeight="21" pageOrder="overThenDown" orientation="portrait" blackAndWhite="1"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zoomScaleSheetLayoutView="130" workbookViewId="0">
      <selection activeCell="B5" sqref="B5"/>
    </sheetView>
  </sheetViews>
  <sheetFormatPr defaultColWidth="12.5703125" defaultRowHeight="11.25" x14ac:dyDescent="0.2"/>
  <cols>
    <col min="1" max="1" width="5.7109375" style="5" customWidth="1"/>
    <col min="2" max="2" width="44.7109375" style="1" customWidth="1"/>
    <col min="3" max="3" width="7.7109375" style="2" customWidth="1"/>
    <col min="4" max="4" width="8.7109375" style="22" customWidth="1"/>
    <col min="5" max="5" width="12.7109375" style="2" customWidth="1"/>
    <col min="6" max="6" width="14.7109375" style="2" customWidth="1"/>
    <col min="7" max="16384" width="12.5703125" style="3"/>
  </cols>
  <sheetData>
    <row r="1" spans="1:7" s="4" customFormat="1" ht="24" x14ac:dyDescent="0.2">
      <c r="A1" s="18" t="s">
        <v>51</v>
      </c>
      <c r="B1" s="7" t="s">
        <v>4</v>
      </c>
      <c r="C1" s="6" t="s">
        <v>5</v>
      </c>
      <c r="D1" s="19" t="s">
        <v>6</v>
      </c>
      <c r="E1" s="8" t="s">
        <v>3</v>
      </c>
      <c r="F1" s="13" t="s">
        <v>0</v>
      </c>
    </row>
    <row r="2" spans="1:7" s="4" customFormat="1" ht="15.75" x14ac:dyDescent="0.2">
      <c r="A2" s="9" t="s">
        <v>2</v>
      </c>
      <c r="B2" s="10" t="s">
        <v>49</v>
      </c>
      <c r="C2" s="11"/>
      <c r="D2" s="20"/>
      <c r="E2" s="12"/>
      <c r="F2" s="12"/>
    </row>
    <row r="3" spans="1:7" s="4" customFormat="1" ht="76.5" x14ac:dyDescent="0.2">
      <c r="A3" s="14" t="s">
        <v>1</v>
      </c>
      <c r="B3" s="15" t="s">
        <v>135</v>
      </c>
      <c r="C3" s="16" t="s">
        <v>9</v>
      </c>
      <c r="D3" s="21">
        <v>2500</v>
      </c>
      <c r="E3" s="23"/>
      <c r="F3" s="23">
        <f>D3*E3</f>
        <v>0</v>
      </c>
    </row>
    <row r="4" spans="1:7" s="4" customFormat="1" ht="51" x14ac:dyDescent="0.2">
      <c r="A4" s="14" t="s">
        <v>8</v>
      </c>
      <c r="B4" s="15" t="s">
        <v>142</v>
      </c>
      <c r="C4" s="16" t="s">
        <v>9</v>
      </c>
      <c r="D4" s="21">
        <v>20</v>
      </c>
      <c r="E4" s="23"/>
      <c r="F4" s="23">
        <f t="shared" ref="F4:F11" si="0">D4*E4</f>
        <v>0</v>
      </c>
    </row>
    <row r="5" spans="1:7" s="4" customFormat="1" ht="63.75" x14ac:dyDescent="0.2">
      <c r="A5" s="14" t="s">
        <v>2</v>
      </c>
      <c r="B5" s="15" t="s">
        <v>149</v>
      </c>
      <c r="C5" s="16" t="s">
        <v>9</v>
      </c>
      <c r="D5" s="21">
        <v>20</v>
      </c>
      <c r="E5" s="23"/>
      <c r="F5" s="23">
        <f t="shared" si="0"/>
        <v>0</v>
      </c>
    </row>
    <row r="6" spans="1:7" s="4" customFormat="1" ht="63.75" x14ac:dyDescent="0.2">
      <c r="A6" s="14" t="s">
        <v>10</v>
      </c>
      <c r="B6" s="15" t="s">
        <v>150</v>
      </c>
      <c r="C6" s="16" t="s">
        <v>9</v>
      </c>
      <c r="D6" s="21">
        <v>20</v>
      </c>
      <c r="E6" s="23"/>
      <c r="F6" s="23">
        <f t="shared" si="0"/>
        <v>0</v>
      </c>
    </row>
    <row r="7" spans="1:7" s="4" customFormat="1" ht="76.5" x14ac:dyDescent="0.2">
      <c r="A7" s="14" t="s">
        <v>11</v>
      </c>
      <c r="B7" s="15" t="s">
        <v>151</v>
      </c>
      <c r="C7" s="16" t="s">
        <v>9</v>
      </c>
      <c r="D7" s="21">
        <v>10</v>
      </c>
      <c r="E7" s="23"/>
      <c r="F7" s="23">
        <f t="shared" si="0"/>
        <v>0</v>
      </c>
    </row>
    <row r="8" spans="1:7" s="4" customFormat="1" ht="51" x14ac:dyDescent="0.2">
      <c r="A8" s="14" t="s">
        <v>25</v>
      </c>
      <c r="B8" s="15" t="s">
        <v>136</v>
      </c>
      <c r="C8" s="16" t="s">
        <v>9</v>
      </c>
      <c r="D8" s="21">
        <v>10</v>
      </c>
      <c r="E8" s="23"/>
      <c r="F8" s="23">
        <f t="shared" si="0"/>
        <v>0</v>
      </c>
    </row>
    <row r="9" spans="1:7" s="4" customFormat="1" ht="25.5" x14ac:dyDescent="0.2">
      <c r="A9" s="14" t="s">
        <v>26</v>
      </c>
      <c r="B9" s="15" t="s">
        <v>137</v>
      </c>
      <c r="C9" s="16" t="s">
        <v>9</v>
      </c>
      <c r="D9" s="21">
        <v>1200</v>
      </c>
      <c r="E9" s="23"/>
      <c r="F9" s="23">
        <f t="shared" si="0"/>
        <v>0</v>
      </c>
    </row>
    <row r="10" spans="1:7" s="4" customFormat="1" ht="63.75" x14ac:dyDescent="0.2">
      <c r="A10" s="14" t="s">
        <v>28</v>
      </c>
      <c r="B10" s="15" t="s">
        <v>138</v>
      </c>
      <c r="C10" s="16" t="s">
        <v>110</v>
      </c>
      <c r="D10" s="21">
        <v>50</v>
      </c>
      <c r="E10" s="23"/>
      <c r="F10" s="23">
        <f t="shared" si="0"/>
        <v>0</v>
      </c>
    </row>
    <row r="11" spans="1:7" s="4" customFormat="1" ht="12.75" x14ac:dyDescent="0.2">
      <c r="A11" s="14" t="s">
        <v>29</v>
      </c>
      <c r="B11" s="15" t="s">
        <v>39</v>
      </c>
      <c r="C11" s="16" t="s">
        <v>23</v>
      </c>
      <c r="D11" s="21">
        <v>1</v>
      </c>
      <c r="E11" s="23"/>
      <c r="F11" s="23">
        <f t="shared" si="0"/>
        <v>0</v>
      </c>
    </row>
    <row r="12" spans="1:7" s="4" customFormat="1" ht="31.5" x14ac:dyDescent="0.25">
      <c r="A12" s="9" t="s">
        <v>2</v>
      </c>
      <c r="B12" s="10" t="s">
        <v>50</v>
      </c>
      <c r="C12" s="17" t="s">
        <v>160</v>
      </c>
      <c r="D12" s="22"/>
      <c r="E12" s="24"/>
      <c r="F12" s="25">
        <f>SUM(F2:F11)</f>
        <v>0</v>
      </c>
      <c r="G12" s="3"/>
    </row>
    <row r="13" spans="1:7" s="4" customFormat="1" ht="12" x14ac:dyDescent="0.2">
      <c r="A13" s="5"/>
      <c r="B13" s="1"/>
      <c r="C13" s="2"/>
      <c r="D13" s="22"/>
      <c r="E13" s="2"/>
      <c r="F13" s="2"/>
      <c r="G13" s="3"/>
    </row>
    <row r="14" spans="1:7" s="4" customFormat="1" ht="12" x14ac:dyDescent="0.2">
      <c r="A14" s="5"/>
      <c r="B14" s="1"/>
      <c r="C14" s="2"/>
      <c r="D14" s="22"/>
      <c r="E14" s="2"/>
      <c r="F14" s="2"/>
      <c r="G14" s="3"/>
    </row>
    <row r="15" spans="1:7" s="4" customFormat="1" ht="12" x14ac:dyDescent="0.2">
      <c r="A15" s="5"/>
      <c r="B15" s="1"/>
      <c r="C15" s="2"/>
      <c r="D15" s="22"/>
      <c r="E15" s="2"/>
      <c r="F15" s="2"/>
      <c r="G15" s="3"/>
    </row>
    <row r="16" spans="1:7" s="4" customFormat="1" ht="12" x14ac:dyDescent="0.2">
      <c r="A16" s="5"/>
      <c r="B16" s="1"/>
      <c r="C16" s="2"/>
      <c r="D16" s="22"/>
      <c r="E16" s="2"/>
      <c r="F16" s="2"/>
      <c r="G16" s="3"/>
    </row>
    <row r="17" spans="1:7" s="4" customFormat="1" ht="12" x14ac:dyDescent="0.2">
      <c r="A17" s="5"/>
      <c r="B17" s="1"/>
      <c r="C17" s="2"/>
      <c r="D17" s="22"/>
      <c r="E17" s="2"/>
      <c r="F17" s="2"/>
      <c r="G17" s="3"/>
    </row>
    <row r="18" spans="1:7" s="4" customFormat="1" ht="12" x14ac:dyDescent="0.2">
      <c r="A18" s="5"/>
      <c r="B18" s="1"/>
      <c r="C18" s="2"/>
      <c r="D18" s="22"/>
      <c r="E18" s="2"/>
      <c r="F18" s="2"/>
      <c r="G18" s="3"/>
    </row>
    <row r="19" spans="1:7" s="4" customFormat="1" ht="12" x14ac:dyDescent="0.2">
      <c r="A19" s="5"/>
      <c r="B19" s="1"/>
      <c r="C19" s="2"/>
      <c r="D19" s="22"/>
      <c r="E19" s="2"/>
      <c r="F19" s="2"/>
      <c r="G19" s="3"/>
    </row>
    <row r="20" spans="1:7" s="4" customFormat="1" ht="12" x14ac:dyDescent="0.2">
      <c r="A20" s="5"/>
      <c r="B20" s="1"/>
      <c r="C20" s="2"/>
      <c r="D20" s="22"/>
      <c r="E20" s="2"/>
      <c r="F20" s="2"/>
      <c r="G20" s="3"/>
    </row>
    <row r="21" spans="1:7" s="4" customFormat="1" ht="12" x14ac:dyDescent="0.2">
      <c r="A21" s="5"/>
      <c r="B21" s="1"/>
      <c r="C21" s="2"/>
      <c r="D21" s="22"/>
      <c r="E21" s="2"/>
      <c r="F21" s="2"/>
      <c r="G21" s="3"/>
    </row>
  </sheetData>
  <printOptions gridLines="1"/>
  <pageMargins left="0.59055118110236227" right="0.19685039370078741" top="0.19685039370078741" bottom="0.19685039370078741" header="0.23622047244094491" footer="0.19685039370078741"/>
  <pageSetup paperSize="9" firstPageNumber="13" fitToHeight="21" pageOrder="overThenDown" orientation="portrait" blackAndWhite="1"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workbookViewId="0">
      <selection activeCell="C14" sqref="C14"/>
    </sheetView>
  </sheetViews>
  <sheetFormatPr defaultRowHeight="12.75" x14ac:dyDescent="0.2"/>
  <cols>
    <col min="2" max="2" width="44.7109375" customWidth="1"/>
    <col min="3" max="3" width="21" customWidth="1"/>
  </cols>
  <sheetData>
    <row r="1" spans="1:3" x14ac:dyDescent="0.2">
      <c r="B1" s="44" t="s">
        <v>161</v>
      </c>
    </row>
    <row r="3" spans="1:3" x14ac:dyDescent="0.2">
      <c r="A3" t="s">
        <v>1</v>
      </c>
      <c r="B3" t="s">
        <v>14</v>
      </c>
      <c r="C3" s="46">
        <f>'1_EE_napajanje'!F90</f>
        <v>0</v>
      </c>
    </row>
    <row r="4" spans="1:3" x14ac:dyDescent="0.2">
      <c r="A4" t="s">
        <v>8</v>
      </c>
      <c r="B4" t="s">
        <v>109</v>
      </c>
      <c r="C4" s="46">
        <f>'2_Jaka_struja'!F39</f>
        <v>0</v>
      </c>
    </row>
    <row r="5" spans="1:3" x14ac:dyDescent="0.2">
      <c r="A5" t="s">
        <v>2</v>
      </c>
      <c r="B5" t="s">
        <v>50</v>
      </c>
      <c r="C5" s="46">
        <f>'3_LAN'!F12</f>
        <v>0</v>
      </c>
    </row>
    <row r="6" spans="1:3" ht="19.5" customHeight="1" x14ac:dyDescent="0.2">
      <c r="B6" s="45" t="s">
        <v>163</v>
      </c>
      <c r="C6" s="46">
        <f>C3+C4+C5</f>
        <v>0</v>
      </c>
    </row>
    <row r="7" spans="1:3" x14ac:dyDescent="0.2">
      <c r="B7" s="45" t="s">
        <v>162</v>
      </c>
      <c r="C7" s="46">
        <f>C6*0.25</f>
        <v>0</v>
      </c>
    </row>
    <row r="8" spans="1:3" x14ac:dyDescent="0.2">
      <c r="B8" s="45" t="s">
        <v>164</v>
      </c>
      <c r="C8" s="46">
        <f>SUM(C6:C7)</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6</vt:i4>
      </vt:variant>
    </vt:vector>
  </HeadingPairs>
  <TitlesOfParts>
    <vt:vector size="11" baseType="lpstr">
      <vt:lpstr>0_Opći uvjeti</vt:lpstr>
      <vt:lpstr>1_EE_napajanje</vt:lpstr>
      <vt:lpstr>2_Jaka_struja</vt:lpstr>
      <vt:lpstr>3_LAN</vt:lpstr>
      <vt:lpstr>4_REKAPITULACIJA</vt:lpstr>
      <vt:lpstr>'1_EE_napajanje'!Ispis_naslova</vt:lpstr>
      <vt:lpstr>'2_Jaka_struja'!Ispis_naslova</vt:lpstr>
      <vt:lpstr>'3_LAN'!Ispis_naslova</vt:lpstr>
      <vt:lpstr>'1_EE_napajanje'!Podrucje_ispisa</vt:lpstr>
      <vt:lpstr>'2_Jaka_struja'!Podrucje_ispisa</vt:lpstr>
      <vt:lpstr>'3_LAN'!Podrucje_ispisa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2021-05-28T10:29:26Z</dcterms:created>
  <dcterms:modified xsi:type="dcterms:W3CDTF">2023-10-06T09:40:32Z</dcterms:modified>
</cp:coreProperties>
</file>